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<sst xmlns="http://schemas.openxmlformats.org/spreadsheetml/2006/main" count="80" uniqueCount="49">
  <si>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 xml:space="preserve">Actual cumulative Total Energy (MMbtu) </t>
  </si>
  <si>
    <t>Steam</t>
  </si>
  <si>
    <t>Baseline cumulative Total Energy (MMBtu)</t>
  </si>
  <si>
    <t>Kerr Administration</t>
  </si>
  <si>
    <t>Baseline cumulative Steam (lbs)</t>
  </si>
  <si>
    <t>Temp Up &amp; Down Engnrg Center-Kelley</t>
  </si>
  <si>
    <t>Kelley Engineering Calculations</t>
  </si>
  <si>
    <t>% Change Total Energy vs. Baseline (MMbtu) cumulative</t>
  </si>
  <si>
    <t>Admin A</t>
  </si>
  <si>
    <t>Kelley Engineering</t>
  </si>
  <si>
    <t>Admin B</t>
  </si>
  <si>
    <t>% Difference vs. Baseline Electricity (kWh) cumulative</t>
  </si>
  <si>
    <t>Overall</t>
  </si>
  <si>
    <t>Meter Reads</t>
  </si>
  <si>
    <t xml:space="preserve">Actual cumulative electricity (kwh) </t>
  </si>
  <si>
    <t>061-001-S</t>
  </si>
  <si>
    <t>061-002-S</t>
  </si>
  <si>
    <t xml:space="preserve">Actual daily Total Energy (MMBtu) </t>
  </si>
  <si>
    <t>Utility</t>
  </si>
  <si>
    <t>Kerr Administration Calculations</t>
  </si>
  <si>
    <t>% Difference vs. Baseline Total Energy (MMbtu) daily</t>
  </si>
  <si>
    <t>% Difference vs. Baseline Total Energy (MMbtu) cumulative</t>
  </si>
  <si>
    <t>Results</t>
  </si>
  <si>
    <t>Building Name</t>
  </si>
  <si>
    <t>Cost per kWh</t>
  </si>
  <si>
    <t>Baseline cumulative electricity (kWh)</t>
  </si>
  <si>
    <t>Cost Per 1000 lbs (steam)</t>
  </si>
  <si>
    <t>Electricity</t>
  </si>
  <si>
    <t>% Difference vs. Baseline Electricity (kWh) daily</t>
  </si>
  <si>
    <t>Category % Difference</t>
  </si>
  <si>
    <t>Kelley Eng Center</t>
  </si>
  <si>
    <t>061-756-NI</t>
  </si>
  <si>
    <t>Meter Name</t>
  </si>
  <si>
    <t>Estimated Prize $</t>
  </si>
  <si>
    <t>Actual daily Steam (lbs)</t>
  </si>
  <si>
    <t>Actual cumulative Steam (lbs)</t>
  </si>
  <si>
    <t>Multiplier</t>
  </si>
  <si>
    <t>Days Left in Challenge</t>
  </si>
  <si>
    <t>003-000-S</t>
  </si>
  <si>
    <t>Baseline daily electricity (kWh)</t>
  </si>
  <si>
    <t>Category Gross Difference</t>
  </si>
  <si>
    <t>Read for 1/31</t>
  </si>
  <si>
    <t>Baseline daily Steam (lbs)</t>
  </si>
  <si>
    <t xml:space="preserve">Actual daily Electricity (kWh) </t>
  </si>
  <si>
    <t>Kerr</t>
  </si>
  <si>
    <t>Meter #</t>
  </si>
  <si>
    <t>Baseline daily Total Energy (MMBtu)</t>
  </si>
  <si>
    <t>061-994-LG</t>
  </si>
  <si>
    <t>Gross Change in Energy Cumulative</t>
  </si>
</sst>
</file>

<file path=xl/styles.xml><?xml version="1.0" encoding="utf-8"?>
<styleSheet xmlns="http://schemas.openxmlformats.org/spreadsheetml/2006/main">
  <numFmts count="2">
    <numFmt numFmtId="165" formatCode="m/d/yyyy;@"/>
    <numFmt numFmtId="166" formatCode="&quot;$&quot;#,##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2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wrapText="1"/>
    </xf>
    <xf numFmtId="0" fontId="2" fillId="3" borderId="0" xfId="0" applyNumberFormat="1" applyFont="1" applyFill="1" applyAlignment="1">
      <alignment wrapText="1"/>
    </xf>
    <xf numFmtId="0" fontId="0" fillId="3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4" borderId="0" xfId="0" applyNumberFormat="1" applyFont="1" applyFill="1" applyAlignment="1">
      <alignment wrapText="1"/>
    </xf>
    <xf numFmtId="0" fontId="0" fillId="3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6" width="17.140625" style="0" customWidth="1"/>
    <col min="7" max="12" width="17.140625" style="0" hidden="1" customWidth="1"/>
    <col min="13" max="27" width="17.140625" style="0" customWidth="1"/>
  </cols>
  <sheetData>
    <row r="1" spans="1:26" ht="12.75" customHeight="1">
      <c r="A1" s="1" t="s">
        <v>23</v>
      </c>
      <c r="B1" s="1" t="s">
        <v>18</v>
      </c>
      <c r="C1" s="1" t="s">
        <v>32</v>
      </c>
      <c r="D1" s="1" t="s">
        <v>45</v>
      </c>
      <c r="E1" s="1" t="s">
        <v>36</v>
      </c>
      <c r="F1" s="1" t="s">
        <v>41</v>
      </c>
      <c r="G1" s="2">
        <v>40575</v>
      </c>
      <c r="H1" s="2">
        <v>40576</v>
      </c>
      <c r="I1" s="2">
        <v>40577</v>
      </c>
      <c r="J1" s="2">
        <v>40578</v>
      </c>
      <c r="K1" s="2">
        <v>40581</v>
      </c>
      <c r="L1" s="2">
        <v>40582</v>
      </c>
      <c r="M1" s="2">
        <v>40583</v>
      </c>
      <c r="N1" s="2">
        <v>40584</v>
      </c>
      <c r="O1" s="2">
        <v>40585</v>
      </c>
      <c r="P1" s="2">
        <v>40588</v>
      </c>
      <c r="Q1" s="2">
        <v>40589</v>
      </c>
      <c r="R1" s="2">
        <v>40590</v>
      </c>
      <c r="S1" s="2">
        <v>40591</v>
      </c>
      <c r="T1" s="2">
        <v>40592</v>
      </c>
      <c r="U1" s="2">
        <v>40595</v>
      </c>
      <c r="V1" s="2">
        <v>40596</v>
      </c>
      <c r="W1" s="2">
        <v>40597</v>
      </c>
      <c r="X1" s="2">
        <v>40598</v>
      </c>
      <c r="Y1" s="2">
        <v>40599</v>
      </c>
      <c r="Z1" s="2">
        <v>40602</v>
      </c>
    </row>
    <row r="2" ht="15.75">
      <c r="A2" s="3" t="s">
        <v>13</v>
      </c>
    </row>
    <row r="3" spans="1:26" ht="25.5">
      <c r="A3" s="4" t="s">
        <v>3</v>
      </c>
      <c r="B3" s="1" t="s">
        <v>27</v>
      </c>
      <c r="C3" s="1" t="s">
        <v>44</v>
      </c>
      <c r="D3" s="5" t="s">
        <v>47</v>
      </c>
      <c r="E3" s="1">
        <v>300</v>
      </c>
      <c r="F3" s="1">
        <v>24902</v>
      </c>
      <c r="G3" s="6">
        <v>24917</v>
      </c>
      <c r="H3" s="6">
        <v>24932</v>
      </c>
      <c r="I3" s="6">
        <v>24946</v>
      </c>
      <c r="J3" s="6">
        <v>24960</v>
      </c>
      <c r="K3" s="6">
        <v>24996</v>
      </c>
      <c r="L3" s="6">
        <v>25010</v>
      </c>
      <c r="M3" s="6">
        <v>25025</v>
      </c>
      <c r="N3" s="6">
        <v>25039</v>
      </c>
      <c r="O3" s="6">
        <v>25053</v>
      </c>
      <c r="P3" s="6">
        <v>25088</v>
      </c>
      <c r="Q3" s="6">
        <v>25102</v>
      </c>
      <c r="R3" s="6">
        <v>25116</v>
      </c>
      <c r="S3" s="6">
        <v>25132</v>
      </c>
      <c r="T3" s="6">
        <v>25146</v>
      </c>
      <c r="U3" s="6">
        <v>25180</v>
      </c>
      <c r="V3" s="6"/>
      <c r="W3" s="6"/>
      <c r="X3" s="6"/>
      <c r="Y3" s="6"/>
      <c r="Z3" s="6"/>
    </row>
    <row r="4" spans="2:26" ht="12.75" customHeight="1">
      <c r="B4" s="1" t="s">
        <v>27</v>
      </c>
      <c r="C4" s="1" t="s">
        <v>44</v>
      </c>
      <c r="D4" s="5" t="s">
        <v>31</v>
      </c>
      <c r="E4" s="1">
        <v>160</v>
      </c>
      <c r="F4" s="1">
        <v>1640</v>
      </c>
      <c r="G4" s="6">
        <v>1690.5</v>
      </c>
      <c r="H4" s="6">
        <v>1741</v>
      </c>
      <c r="I4" s="6">
        <v>1790</v>
      </c>
      <c r="J4" s="6">
        <v>1838.2</v>
      </c>
      <c r="K4" s="6">
        <v>1965.5</v>
      </c>
      <c r="L4" s="6">
        <v>2015</v>
      </c>
      <c r="M4" s="6">
        <v>2065</v>
      </c>
      <c r="N4" s="6">
        <v>2116.5</v>
      </c>
      <c r="O4" s="6">
        <v>2162.5</v>
      </c>
      <c r="P4" s="6">
        <v>2287</v>
      </c>
      <c r="Q4" s="6">
        <v>2337</v>
      </c>
      <c r="R4" s="6">
        <v>2388</v>
      </c>
      <c r="S4" s="6">
        <v>2438.5</v>
      </c>
      <c r="T4" s="6">
        <v>2488.5</v>
      </c>
      <c r="U4" s="6">
        <v>2613</v>
      </c>
      <c r="V4" s="6"/>
      <c r="W4" s="6"/>
      <c r="X4" s="6"/>
      <c r="Y4" s="6"/>
      <c r="Z4" s="6"/>
    </row>
    <row r="5" spans="2:26" ht="12.75" customHeight="1">
      <c r="B5" s="1" t="s">
        <v>1</v>
      </c>
      <c r="C5" s="1" t="s">
        <v>8</v>
      </c>
      <c r="D5" s="5" t="s">
        <v>16</v>
      </c>
      <c r="E5" s="1">
        <v>100</v>
      </c>
      <c r="F5" s="1">
        <v>6340</v>
      </c>
      <c r="G5" s="6">
        <v>6346</v>
      </c>
      <c r="H5" s="6">
        <v>6351</v>
      </c>
      <c r="I5" s="6">
        <v>6354</v>
      </c>
      <c r="J5" s="6">
        <v>6359</v>
      </c>
      <c r="K5" s="6">
        <v>6375</v>
      </c>
      <c r="L5" s="6">
        <v>6379</v>
      </c>
      <c r="M5" s="6">
        <v>6380</v>
      </c>
      <c r="N5" s="6">
        <v>6386</v>
      </c>
      <c r="O5" s="6">
        <v>6394</v>
      </c>
      <c r="P5" s="6">
        <v>6401</v>
      </c>
      <c r="Q5" s="6">
        <v>6414</v>
      </c>
      <c r="R5" s="6">
        <v>6430</v>
      </c>
      <c r="S5" s="6">
        <v>6446</v>
      </c>
      <c r="T5" s="6">
        <v>6449</v>
      </c>
      <c r="U5" s="6">
        <v>6464</v>
      </c>
      <c r="V5" s="6"/>
      <c r="W5" s="6"/>
      <c r="X5" s="6"/>
      <c r="Y5" s="6"/>
      <c r="Z5" s="6"/>
    </row>
    <row r="6" spans="1:27" ht="12.75" customHeight="1">
      <c r="A6" s="7"/>
      <c r="B6" s="1" t="s">
        <v>1</v>
      </c>
      <c r="C6" s="7" t="s">
        <v>10</v>
      </c>
      <c r="D6" s="8" t="s">
        <v>15</v>
      </c>
      <c r="E6" s="7">
        <v>100</v>
      </c>
      <c r="F6" s="7">
        <v>9008</v>
      </c>
      <c r="G6" s="9">
        <v>9022</v>
      </c>
      <c r="H6" s="9">
        <v>9037</v>
      </c>
      <c r="I6" s="9">
        <v>9051</v>
      </c>
      <c r="J6" s="9">
        <v>9063</v>
      </c>
      <c r="K6" s="9">
        <v>9099</v>
      </c>
      <c r="L6" s="9">
        <v>9103</v>
      </c>
      <c r="M6" s="9">
        <v>9118</v>
      </c>
      <c r="N6" s="9">
        <v>9134</v>
      </c>
      <c r="O6" s="9">
        <v>9158</v>
      </c>
      <c r="P6" s="9">
        <v>9187</v>
      </c>
      <c r="Q6" s="9">
        <v>9223</v>
      </c>
      <c r="R6" s="9">
        <v>9241</v>
      </c>
      <c r="S6" s="9">
        <v>9261</v>
      </c>
      <c r="T6" s="9">
        <v>9287</v>
      </c>
      <c r="U6" s="9">
        <v>9311</v>
      </c>
      <c r="V6" s="9"/>
      <c r="W6" s="9"/>
      <c r="X6" s="9"/>
      <c r="Y6" s="9"/>
      <c r="Z6" s="9"/>
      <c r="AA6" s="7"/>
    </row>
    <row r="7" spans="1:27" ht="38.25">
      <c r="A7" s="10" t="s">
        <v>9</v>
      </c>
      <c r="B7" s="1" t="s">
        <v>27</v>
      </c>
      <c r="C7" s="11" t="s">
        <v>5</v>
      </c>
      <c r="D7" s="12">
        <v>23667973</v>
      </c>
      <c r="E7" s="11">
        <v>300</v>
      </c>
      <c r="F7" s="11">
        <v>7848</v>
      </c>
      <c r="G7" s="13">
        <v>7852</v>
      </c>
      <c r="H7" s="13">
        <v>7856</v>
      </c>
      <c r="I7" s="13">
        <v>7860</v>
      </c>
      <c r="J7" s="13">
        <v>7863</v>
      </c>
      <c r="K7" s="13">
        <v>7874</v>
      </c>
      <c r="L7" s="13">
        <v>7878</v>
      </c>
      <c r="M7" s="13">
        <v>7882</v>
      </c>
      <c r="N7" s="13">
        <v>7886</v>
      </c>
      <c r="O7" s="13">
        <v>7889</v>
      </c>
      <c r="P7" s="13">
        <v>7899</v>
      </c>
      <c r="Q7" s="13">
        <v>7903</v>
      </c>
      <c r="R7" s="13">
        <v>7907</v>
      </c>
      <c r="S7" s="13">
        <v>7911</v>
      </c>
      <c r="T7" s="13">
        <v>7914</v>
      </c>
      <c r="U7" s="13">
        <v>7924</v>
      </c>
      <c r="V7" s="13"/>
      <c r="W7" s="13"/>
      <c r="X7" s="13"/>
      <c r="Y7" s="13"/>
      <c r="Z7" s="13"/>
      <c r="AA7" s="11"/>
    </row>
    <row r="8" spans="2:26" ht="12.75" customHeight="1">
      <c r="B8" s="1" t="s">
        <v>27</v>
      </c>
      <c r="C8" s="1" t="s">
        <v>30</v>
      </c>
      <c r="D8" s="5">
        <v>23667971</v>
      </c>
      <c r="E8" s="1">
        <v>400</v>
      </c>
      <c r="F8" s="1">
        <v>34479</v>
      </c>
      <c r="G8" s="6">
        <v>34498</v>
      </c>
      <c r="H8" s="6">
        <v>34517</v>
      </c>
      <c r="I8" s="6">
        <v>34537</v>
      </c>
      <c r="J8" s="6">
        <v>34554</v>
      </c>
      <c r="K8" s="6">
        <v>34608</v>
      </c>
      <c r="L8" s="6">
        <v>34625</v>
      </c>
      <c r="M8" s="6">
        <v>34644</v>
      </c>
      <c r="N8" s="6">
        <v>34663</v>
      </c>
      <c r="O8" s="6">
        <v>34681</v>
      </c>
      <c r="P8" s="6">
        <v>34733</v>
      </c>
      <c r="Q8" s="6">
        <v>34751</v>
      </c>
      <c r="R8" s="6">
        <v>34772</v>
      </c>
      <c r="S8" s="6">
        <v>34790</v>
      </c>
      <c r="T8" s="6">
        <v>34808</v>
      </c>
      <c r="U8" s="6">
        <v>34859</v>
      </c>
      <c r="V8" s="6"/>
      <c r="W8" s="6"/>
      <c r="X8" s="6"/>
      <c r="Y8" s="6"/>
      <c r="Z8" s="6"/>
    </row>
    <row r="9" spans="2:26" ht="25.5">
      <c r="B9" s="1" t="s">
        <v>1</v>
      </c>
      <c r="C9" s="1" t="s">
        <v>9</v>
      </c>
      <c r="D9" s="5" t="s">
        <v>38</v>
      </c>
      <c r="E9" s="1">
        <v>100</v>
      </c>
      <c r="F9" s="1">
        <v>347722</v>
      </c>
      <c r="G9" s="6">
        <v>348132</v>
      </c>
      <c r="H9" s="6">
        <v>348569</v>
      </c>
      <c r="I9" s="6">
        <v>348945</v>
      </c>
      <c r="J9" s="6">
        <v>349240</v>
      </c>
      <c r="K9" s="6">
        <v>349890</v>
      </c>
      <c r="L9" s="6">
        <v>350258</v>
      </c>
      <c r="M9" s="6">
        <v>350702</v>
      </c>
      <c r="N9" s="6">
        <v>351128</v>
      </c>
      <c r="O9" s="6">
        <v>351499</v>
      </c>
      <c r="P9" s="6">
        <v>352187</v>
      </c>
      <c r="Q9" s="6">
        <v>352643</v>
      </c>
      <c r="R9" s="6">
        <v>353099</v>
      </c>
      <c r="S9" s="6">
        <v>353550</v>
      </c>
      <c r="T9" s="6">
        <v>354069</v>
      </c>
      <c r="U9" s="6">
        <v>355074</v>
      </c>
      <c r="V9" s="6"/>
      <c r="W9" s="6"/>
      <c r="X9" s="6"/>
      <c r="Y9" s="6"/>
      <c r="Z9" s="6"/>
    </row>
    <row r="10" spans="1:27" ht="12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6" ht="14.25">
      <c r="A11" s="16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6:26" ht="25.5">
      <c r="F12" s="1" t="s">
        <v>29</v>
      </c>
      <c r="G12" s="17">
        <f>((G38+G55)/(G32+G49))-1</f>
      </c>
      <c r="H12" s="17">
        <f>((H38+H55)/(H32+H49))-1</f>
      </c>
      <c r="I12" s="17">
        <f>((I38+I55)/(I32+I49))-1</f>
      </c>
      <c r="J12" s="17">
        <f>((J38+J55)/(J32+J49))-1</f>
      </c>
      <c r="K12" s="17">
        <f>((K38+K55)/(K32+K49))-1</f>
      </c>
      <c r="L12" s="17">
        <f>((L38+L55)/(L32+L49))-1</f>
      </c>
      <c r="M12" s="17">
        <f>((M38+M55)/(M32+M49))-1</f>
      </c>
      <c r="N12" s="17">
        <f>((N38+N55)/(N32+N49))-1</f>
      </c>
      <c r="O12" s="17">
        <f>((O38+O55)/(O32+O49))-1</f>
      </c>
      <c r="P12" s="17">
        <f>((P38+P55)/(P32+P49))-1</f>
      </c>
      <c r="Q12" s="17">
        <f>((Q38+Q55)/(Q32+Q49))-1</f>
      </c>
      <c r="R12" s="17">
        <f>((R38+R55)/(R32+R49))-1</f>
      </c>
      <c r="S12" s="17">
        <f>((S38+S55)/(S32+S49))-1</f>
      </c>
      <c r="T12" s="17">
        <f>((T38+T55)/(T32+T49))-1</f>
      </c>
      <c r="U12" s="17">
        <f>((U38+U55)/(U32+U49))-1</f>
      </c>
      <c r="V12" s="17">
        <f>((V38+V55)/(V32+V49))-1</f>
      </c>
      <c r="W12" s="17">
        <f>((W38+W55)/(W32+W49))-1</f>
      </c>
      <c r="X12" s="17">
        <f>((X38+X55)/(X32+X49))-1</f>
      </c>
      <c r="Y12" s="17">
        <f>((Y38+Y55)/(Y32+Y49))-1</f>
      </c>
      <c r="Z12" s="17">
        <f>((Z38+Z55)/(Z32+Z49))-1</f>
      </c>
    </row>
    <row r="13" spans="1:27" ht="25.5">
      <c r="A13" s="18"/>
      <c r="B13" s="18"/>
      <c r="C13" s="18"/>
      <c r="D13" s="18"/>
      <c r="E13" s="18"/>
      <c r="F13" s="18" t="s">
        <v>40</v>
      </c>
      <c r="G13" s="18">
        <f>G18+G23</f>
      </c>
      <c r="H13" s="18">
        <f>H18+H23</f>
      </c>
      <c r="I13" s="18">
        <f>I18+I23</f>
      </c>
      <c r="J13" s="18">
        <f>J18+J23</f>
      </c>
      <c r="K13" s="18">
        <f>K18+K23</f>
      </c>
      <c r="L13" s="18">
        <f>L18+L23</f>
      </c>
      <c r="M13" s="18">
        <f>M18+M23</f>
      </c>
      <c r="N13" s="18">
        <f>N18+N23</f>
      </c>
      <c r="O13" s="18">
        <f>O18+O23</f>
      </c>
      <c r="P13" s="18">
        <f>P18+P23</f>
      </c>
      <c r="Q13" s="18">
        <f>Q18+Q23</f>
      </c>
      <c r="R13" s="18">
        <f>R18+R23</f>
      </c>
      <c r="S13" s="18">
        <f>S18+S23</f>
      </c>
      <c r="T13" s="18">
        <f>T18+T23</f>
      </c>
      <c r="U13" s="18">
        <f>U18+U23</f>
      </c>
      <c r="V13" s="18">
        <f>V18+V23</f>
      </c>
      <c r="W13" s="18">
        <f>W18+W23</f>
      </c>
      <c r="X13" s="18">
        <f>X18+X23</f>
      </c>
      <c r="Y13" s="18">
        <f>Y18+Y23</f>
      </c>
      <c r="Z13" s="18">
        <f>Z18+Z23</f>
      </c>
      <c r="AA13" s="18"/>
    </row>
    <row r="14" spans="1:26" ht="25.5">
      <c r="A14" s="4" t="s">
        <v>12</v>
      </c>
      <c r="E14" s="1" t="s">
        <v>37</v>
      </c>
      <c r="F14" s="1">
        <v>28</v>
      </c>
      <c r="G14" s="1">
        <v>27</v>
      </c>
      <c r="H14" s="1">
        <v>26</v>
      </c>
      <c r="I14" s="1">
        <v>25</v>
      </c>
      <c r="J14" s="1">
        <v>24</v>
      </c>
      <c r="K14" s="1">
        <v>21</v>
      </c>
      <c r="L14" s="1">
        <v>20</v>
      </c>
      <c r="M14" s="1">
        <v>19</v>
      </c>
      <c r="N14" s="1">
        <v>18</v>
      </c>
      <c r="O14" s="1">
        <v>17</v>
      </c>
      <c r="P14" s="1">
        <v>14</v>
      </c>
      <c r="Q14" s="1">
        <v>13</v>
      </c>
      <c r="R14" s="1">
        <v>12</v>
      </c>
      <c r="S14" s="1">
        <v>11</v>
      </c>
      <c r="T14" s="1">
        <v>10</v>
      </c>
      <c r="U14" s="1">
        <v>7</v>
      </c>
      <c r="V14" s="1">
        <v>6</v>
      </c>
      <c r="W14" s="1">
        <v>5</v>
      </c>
      <c r="X14" s="1">
        <v>4</v>
      </c>
      <c r="Y14" s="1">
        <v>3</v>
      </c>
      <c r="Z14" s="1">
        <v>0</v>
      </c>
    </row>
    <row r="15" spans="1:26" ht="25.5">
      <c r="A15" s="4" t="s">
        <v>26</v>
      </c>
      <c r="B15" s="19">
        <v>19.5</v>
      </c>
      <c r="C15" s="4" t="s">
        <v>24</v>
      </c>
      <c r="D15" s="1">
        <v>0.05</v>
      </c>
      <c r="E15" s="1" t="s">
        <v>33</v>
      </c>
      <c r="G15" s="19">
        <f>(((((G30-G36)+(G47-G53))*$D$15)+((((((G31-G37)+(G48-G54))/1000)*$B$15))*28))/(28-G14))</f>
      </c>
      <c r="H15" s="19">
        <f>(((((H30-H36)+(H47-H53))*$D$15)+((((((H31-H37)+(H48-H54))/1000)*$B$15))*28))/(28-H14))</f>
      </c>
      <c r="I15" s="19">
        <f>(((((I30-I36)+(I47-I53))*$D$15)+((((((I31-I37)+(I48-I54))/1000)*$B$15))*28))/(28-I14))</f>
      </c>
      <c r="J15" s="19">
        <f>(((((J30-J36)+(J47-J53))*$D$15)+((((((J31-J37)+(J48-J54))/1000)*$B$15))*28))/(28-J14))</f>
      </c>
      <c r="K15" s="19">
        <f>(((((K30-K36)+(K47-K53))*$D$15)+((((((K31-K37)+(K48-K54))/1000)*$B$15))*28))/(28-K14))</f>
      </c>
      <c r="L15" s="19">
        <f>(((((L30-L36)+(L47-L53))*$D$15)+((((((L31-L37)+(L48-L54))/1000)*$B$15))*28))/(28-L14))</f>
      </c>
      <c r="M15" s="19">
        <f>(((((M30-M36)+(M47-M53))*$D$15)+((((((M31-M37)+(M48-M54))/1000)*$B$15))*28))/(28-M14))</f>
      </c>
      <c r="N15" s="19">
        <f>(((((N30-N36)+(N47-N53))*$D$15)+((((((N31-N37)+(N48-N54))/1000)*$B$15))*28))/(28-N14))</f>
      </c>
      <c r="O15" s="19">
        <f>(((((O30-O36)+(O47-O53))*$D$15)+((((((O31-O37)+(O48-O54))/1000)*$B$15))*28))/(28-O14))</f>
      </c>
      <c r="P15" s="19">
        <f>(((((P30-P36)+(P47-P53))*$D$15)+((((((P31-P37)+(P48-P54))/1000)*$B$15))*28))/(28-P14))</f>
      </c>
      <c r="Q15" s="19">
        <f>(((((Q30-Q36)+(Q47-Q53))*$D$15)+((((((Q31-Q37)+(Q48-Q54))/1000)*$B$15))*28))/(28-Q14))</f>
      </c>
      <c r="R15" s="19">
        <f>(((((R30-R36)+(R47-R53))*$D$15)+((((((R31-R37)+(R48-R54))/1000)*$B$15))*28))/(28-R14))</f>
      </c>
      <c r="S15" s="19">
        <f>(((((S30-S36)+(S47-S53))*$D$15)+((((((S31-S37)+(S48-S54))/1000)*$B$15))*28))/(28-S14))</f>
      </c>
      <c r="T15" s="19">
        <f>(((((T30-T36)+(T47-T53))*$D$15)+((((((T31-T37)+(T48-T54))/1000)*$B$15))*28))/(28-T14))</f>
      </c>
      <c r="U15" s="19">
        <f>(((((U30-U36)+(U47-U53))*$D$15)+((((((U31-U37)+(U48-U54))/1000)*$B$15))*28))/(28-U14))</f>
      </c>
      <c r="V15" s="19">
        <f>(((((V30-V36)+(V47-V53))*$D$15)+((((((V31-V37)+(V48-V54))/1000)*$B$15))*28))/(28-V14))</f>
      </c>
      <c r="W15" s="19">
        <f>(((((W30-W36)+(W47-W53))*$D$15)+((((((W31-W37)+(W48-W54))/1000)*$B$15))*28))/(28-W14))</f>
      </c>
      <c r="X15" s="19">
        <f>(((((X30-X36)+(X47-X53))*$D$15)+((((((X31-X37)+(X48-X54))/1000)*$B$15))*28))/(28-X14))</f>
      </c>
      <c r="Y15" s="19">
        <f>(((((Y30-Y36)+(Y47-Y53))*$D$15)+((((((Y31-Y37)+(Y48-Y54))/1000)*$B$15))*28))/(28-Y14))</f>
      </c>
      <c r="Z15" s="19">
        <f>(((((Z30-Z36)+(Z47-Z53))*$D$15)+((((((Z31-Z37)+(Z48-Z54))/1000)*$B$15))*28))/(28-Z14))</f>
      </c>
    </row>
    <row r="16" spans="1:27" ht="12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6" ht="25.5">
      <c r="A17" s="4" t="s">
        <v>3</v>
      </c>
      <c r="E17" s="1" t="s">
        <v>17</v>
      </c>
      <c r="F17" s="20"/>
      <c r="G17" s="18">
        <f>G35</f>
      </c>
      <c r="H17" s="18">
        <f>H35</f>
      </c>
      <c r="I17" s="18">
        <f>I35</f>
      </c>
      <c r="J17" s="18">
        <f>J35</f>
      </c>
      <c r="K17" s="18">
        <f>K35</f>
      </c>
      <c r="L17" s="18">
        <f>L35</f>
      </c>
      <c r="M17" s="18">
        <f>M35</f>
      </c>
      <c r="N17" s="18">
        <f>N35</f>
      </c>
      <c r="O17" s="18">
        <f>O35</f>
      </c>
      <c r="P17" s="18">
        <f>P35</f>
      </c>
      <c r="Q17" s="18">
        <f>Q35</f>
      </c>
      <c r="R17" s="18">
        <f>R35</f>
      </c>
      <c r="S17" s="18">
        <f>S35</f>
      </c>
      <c r="T17" s="18">
        <f>T35</f>
      </c>
      <c r="U17" s="18">
        <f>U35</f>
      </c>
      <c r="V17" s="18">
        <f>V35</f>
      </c>
      <c r="W17" s="18">
        <f>W35</f>
      </c>
      <c r="X17" s="18">
        <f>X35</f>
      </c>
      <c r="Y17" s="18">
        <f>Y35</f>
      </c>
      <c r="Z17" s="18">
        <f>Z35</f>
      </c>
    </row>
    <row r="18" spans="5:26" ht="38.25">
      <c r="E18" s="1" t="s">
        <v>48</v>
      </c>
      <c r="F18" s="20"/>
      <c r="G18" s="1">
        <f>G38-G32</f>
      </c>
      <c r="H18" s="1">
        <f>H38-H32</f>
      </c>
      <c r="I18" s="1">
        <f>I38-I32</f>
      </c>
      <c r="J18" s="1">
        <f>J38-J32</f>
      </c>
      <c r="K18" s="1">
        <f>K38-K32</f>
      </c>
      <c r="L18" s="1">
        <f>L38-L32</f>
      </c>
      <c r="M18" s="1">
        <f>M38-M32</f>
      </c>
      <c r="N18" s="1">
        <f>N38-N32</f>
      </c>
      <c r="O18" s="1">
        <f>O38-O32</f>
      </c>
      <c r="P18" s="1">
        <f>P38-P32</f>
      </c>
      <c r="Q18" s="1">
        <f>Q38-Q32</f>
      </c>
      <c r="R18" s="1">
        <f>R38-R32</f>
      </c>
      <c r="S18" s="1">
        <f>S38-S32</f>
      </c>
      <c r="T18" s="1">
        <f>T38-T32</f>
      </c>
      <c r="U18" s="1">
        <f>U38-U32</f>
      </c>
      <c r="V18" s="1">
        <f>V38-V32</f>
      </c>
      <c r="W18" s="1">
        <f>W38-W32</f>
      </c>
      <c r="X18" s="1">
        <f>X38-X32</f>
      </c>
      <c r="Y18" s="1">
        <f>Y38-Y32</f>
      </c>
      <c r="Z18" s="1">
        <f>Z38-Z32</f>
      </c>
    </row>
    <row r="19" spans="5:26" ht="51">
      <c r="E19" s="1" t="s">
        <v>20</v>
      </c>
      <c r="F19" s="20"/>
      <c r="G19" s="17">
        <f>G40</f>
      </c>
      <c r="H19" s="17">
        <f>H40</f>
      </c>
      <c r="I19" s="17">
        <f>I40</f>
      </c>
      <c r="J19" s="17">
        <f>J40</f>
      </c>
      <c r="K19" s="17">
        <f>K40</f>
      </c>
      <c r="L19" s="17">
        <f>L40</f>
      </c>
      <c r="M19" s="17">
        <f>M40</f>
      </c>
      <c r="N19" s="17">
        <f>N40</f>
      </c>
      <c r="O19" s="17">
        <f>O40</f>
      </c>
      <c r="P19" s="17">
        <f>P40</f>
      </c>
      <c r="Q19" s="17">
        <f>Q40</f>
      </c>
      <c r="R19" s="17">
        <f>R40</f>
      </c>
      <c r="S19" s="17">
        <f>S40</f>
      </c>
      <c r="T19" s="17">
        <f>T40</f>
      </c>
      <c r="U19" s="17">
        <f>U40</f>
      </c>
      <c r="V19" s="17">
        <f>V40</f>
      </c>
      <c r="W19" s="17">
        <f>W40</f>
      </c>
      <c r="X19" s="17">
        <f>X40</f>
      </c>
      <c r="Y19" s="17">
        <f>Y40</f>
      </c>
      <c r="Z19" s="17">
        <f>Z40</f>
      </c>
    </row>
    <row r="20" spans="5:26" ht="51">
      <c r="E20" s="1" t="s">
        <v>7</v>
      </c>
      <c r="F20" s="20"/>
      <c r="G20" s="17">
        <f>G42</f>
      </c>
      <c r="H20" s="17">
        <f>H42</f>
      </c>
      <c r="I20" s="17">
        <f>I42</f>
      </c>
      <c r="J20" s="17">
        <f>J42</f>
      </c>
      <c r="K20" s="17">
        <f>K42</f>
      </c>
      <c r="L20" s="17">
        <f>L42</f>
      </c>
      <c r="M20" s="17">
        <f>M42</f>
      </c>
      <c r="N20" s="17">
        <f>N42</f>
      </c>
      <c r="O20" s="17">
        <f>O42</f>
      </c>
      <c r="P20" s="17">
        <f>P42</f>
      </c>
      <c r="Q20" s="17">
        <f>Q42</f>
      </c>
      <c r="R20" s="17">
        <f>R42</f>
      </c>
      <c r="S20" s="17">
        <f>S42</f>
      </c>
      <c r="T20" s="17">
        <f>T42</f>
      </c>
      <c r="U20" s="17">
        <f>U42</f>
      </c>
      <c r="V20" s="17">
        <f>V42</f>
      </c>
      <c r="W20" s="17">
        <f>W42</f>
      </c>
      <c r="X20" s="17">
        <f>X42</f>
      </c>
      <c r="Y20" s="17">
        <f>Y42</f>
      </c>
      <c r="Z20" s="17">
        <f>Z42</f>
      </c>
    </row>
    <row r="21" spans="1:27" ht="12.75" customHeight="1">
      <c r="A21" s="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6" ht="25.5">
      <c r="A22" s="10" t="s">
        <v>9</v>
      </c>
      <c r="E22" s="1" t="s">
        <v>17</v>
      </c>
      <c r="F22" s="20"/>
      <c r="G22" s="18">
        <f>G52</f>
      </c>
      <c r="H22" s="18">
        <f>H52</f>
      </c>
      <c r="I22" s="18">
        <f>I52</f>
      </c>
      <c r="J22" s="18">
        <f>J52</f>
      </c>
      <c r="K22" s="18">
        <f>K52</f>
      </c>
      <c r="L22" s="18">
        <f>L52</f>
      </c>
      <c r="M22" s="18">
        <f>M52</f>
      </c>
      <c r="N22" s="18">
        <f>N52</f>
      </c>
      <c r="O22" s="18">
        <f>O52</f>
      </c>
      <c r="P22" s="18">
        <f>P52</f>
      </c>
      <c r="Q22" s="18">
        <f>Q52</f>
      </c>
      <c r="R22" s="18">
        <f>R52</f>
      </c>
      <c r="S22" s="18">
        <f>S52</f>
      </c>
      <c r="T22" s="18">
        <f>T52</f>
      </c>
      <c r="U22" s="18">
        <f>U52</f>
      </c>
      <c r="V22" s="18">
        <f>V52</f>
      </c>
      <c r="W22" s="18">
        <f>W52</f>
      </c>
      <c r="X22" s="18">
        <f>X52</f>
      </c>
      <c r="Y22" s="18">
        <f>Y52</f>
      </c>
      <c r="Z22" s="18">
        <f>Z52</f>
      </c>
    </row>
    <row r="23" spans="5:26" ht="38.25">
      <c r="E23" s="1" t="s">
        <v>48</v>
      </c>
      <c r="F23" s="20"/>
      <c r="G23" s="18">
        <f>G55-G49</f>
      </c>
      <c r="H23" s="18">
        <f>H55-H49</f>
      </c>
      <c r="I23" s="18">
        <f>I55-I49</f>
      </c>
      <c r="J23" s="18">
        <f>J55-J49</f>
      </c>
      <c r="K23" s="18">
        <f>K55-K49</f>
      </c>
      <c r="L23" s="18">
        <f>L55-L49</f>
      </c>
      <c r="M23" s="18">
        <f>M55-M49</f>
      </c>
      <c r="N23" s="18">
        <f>N55-N49</f>
      </c>
      <c r="O23" s="18">
        <f>O55-O49</f>
      </c>
      <c r="P23" s="18">
        <f>P55-P49</f>
      </c>
      <c r="Q23" s="18">
        <f>Q55-Q49</f>
      </c>
      <c r="R23" s="18">
        <f>R55-R49</f>
      </c>
      <c r="S23" s="18">
        <f>S55-S49</f>
      </c>
      <c r="T23" s="18">
        <f>T55-T49</f>
      </c>
      <c r="U23" s="18">
        <f>U55-U49</f>
      </c>
      <c r="V23" s="18">
        <f>V55-V49</f>
      </c>
      <c r="W23" s="18">
        <f>W55-W49</f>
      </c>
      <c r="X23" s="18">
        <f>X55-X49</f>
      </c>
      <c r="Y23" s="18">
        <f>Y55-Y49</f>
      </c>
      <c r="Z23" s="18">
        <f>Z55-Z49</f>
      </c>
    </row>
    <row r="24" spans="5:26" ht="51">
      <c r="E24" s="1" t="s">
        <v>20</v>
      </c>
      <c r="F24" s="20"/>
      <c r="G24" s="17">
        <f>G57</f>
      </c>
      <c r="H24" s="17">
        <f>H57</f>
      </c>
      <c r="I24" s="17">
        <f>I57</f>
      </c>
      <c r="J24" s="17">
        <f>J57</f>
      </c>
      <c r="K24" s="17">
        <f>K57</f>
      </c>
      <c r="L24" s="17">
        <f>L57</f>
      </c>
      <c r="M24" s="17">
        <f>M57</f>
      </c>
      <c r="N24" s="17">
        <f>N57</f>
      </c>
      <c r="O24" s="17">
        <f>O57</f>
      </c>
      <c r="P24" s="17">
        <f>P57</f>
      </c>
      <c r="Q24" s="17">
        <f>Q57</f>
      </c>
      <c r="R24" s="17">
        <f>R57</f>
      </c>
      <c r="S24" s="17">
        <f>S57</f>
      </c>
      <c r="T24" s="17">
        <f>T57</f>
      </c>
      <c r="U24" s="17">
        <f>U57</f>
      </c>
      <c r="V24" s="17">
        <f>V57</f>
      </c>
      <c r="W24" s="17">
        <f>W57</f>
      </c>
      <c r="X24" s="17">
        <f>X57</f>
      </c>
      <c r="Y24" s="17">
        <f>Y57</f>
      </c>
      <c r="Z24" s="17">
        <f>Z57</f>
      </c>
    </row>
    <row r="25" spans="5:26" ht="51">
      <c r="E25" s="1" t="s">
        <v>21</v>
      </c>
      <c r="F25" s="20"/>
      <c r="G25" s="17">
        <f>G59</f>
      </c>
      <c r="H25" s="17">
        <f>H59</f>
      </c>
      <c r="I25" s="17">
        <f>I59</f>
      </c>
      <c r="J25" s="17">
        <f>J59</f>
      </c>
      <c r="K25" s="17">
        <f>K59</f>
      </c>
      <c r="L25" s="17">
        <f>L59</f>
      </c>
      <c r="M25" s="17">
        <f>M59</f>
      </c>
      <c r="N25" s="17">
        <f>N59</f>
      </c>
      <c r="O25" s="17">
        <f>O59</f>
      </c>
      <c r="P25" s="17">
        <f>P59</f>
      </c>
      <c r="Q25" s="17">
        <f>Q59</f>
      </c>
      <c r="R25" s="17">
        <f>R59</f>
      </c>
      <c r="S25" s="17">
        <f>S59</f>
      </c>
      <c r="T25" s="17">
        <f>T59</f>
      </c>
      <c r="U25" s="17">
        <f>U59</f>
      </c>
      <c r="V25" s="17">
        <f>V59</f>
      </c>
      <c r="W25" s="17">
        <f>W59</f>
      </c>
      <c r="X25" s="17">
        <f>X59</f>
      </c>
      <c r="Y25" s="17">
        <f>Y59</f>
      </c>
      <c r="Z25" s="17">
        <f>Z59</f>
      </c>
    </row>
    <row r="26" spans="1:27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6" ht="38.25">
      <c r="A27" s="1" t="s">
        <v>19</v>
      </c>
      <c r="E27" s="1" t="s">
        <v>39</v>
      </c>
      <c r="F27" s="20"/>
      <c r="G27" s="1">
        <v>9862</v>
      </c>
      <c r="H27" s="1">
        <v>9862</v>
      </c>
      <c r="I27" s="1">
        <v>9862</v>
      </c>
      <c r="J27" s="1">
        <v>9862</v>
      </c>
      <c r="K27" s="1">
        <v>27980.5</v>
      </c>
      <c r="L27" s="1">
        <v>9862</v>
      </c>
      <c r="M27" s="1">
        <v>9862</v>
      </c>
      <c r="N27" s="1">
        <v>9862</v>
      </c>
      <c r="O27" s="1">
        <v>9862</v>
      </c>
      <c r="P27" s="1">
        <v>27980.5</v>
      </c>
      <c r="Q27" s="1">
        <v>9862</v>
      </c>
      <c r="R27" s="1">
        <v>9862</v>
      </c>
      <c r="S27" s="1">
        <v>9862</v>
      </c>
      <c r="T27" s="1">
        <v>9862</v>
      </c>
      <c r="U27" s="1">
        <v>27980.5</v>
      </c>
      <c r="V27" s="1">
        <v>9862</v>
      </c>
      <c r="W27" s="1">
        <v>9862</v>
      </c>
      <c r="X27" s="1">
        <v>9862</v>
      </c>
      <c r="Y27" s="1">
        <v>9862</v>
      </c>
      <c r="Z27" s="1">
        <v>27980.5</v>
      </c>
    </row>
    <row r="28" spans="5:26" ht="25.5">
      <c r="E28" s="1" t="s">
        <v>42</v>
      </c>
      <c r="F28" s="20"/>
      <c r="G28" s="1">
        <v>2039</v>
      </c>
      <c r="H28" s="1">
        <v>2039</v>
      </c>
      <c r="I28" s="1">
        <v>2039</v>
      </c>
      <c r="J28" s="1">
        <v>2039</v>
      </c>
      <c r="K28" s="1">
        <v>5785.5</v>
      </c>
      <c r="L28" s="1">
        <v>2039</v>
      </c>
      <c r="M28" s="1">
        <v>2039</v>
      </c>
      <c r="N28" s="1">
        <v>2039</v>
      </c>
      <c r="O28" s="1">
        <v>2039</v>
      </c>
      <c r="P28" s="1">
        <v>5785.5</v>
      </c>
      <c r="Q28" s="1">
        <v>2039</v>
      </c>
      <c r="R28" s="1">
        <v>2039</v>
      </c>
      <c r="S28" s="1">
        <v>2039</v>
      </c>
      <c r="T28" s="1">
        <v>2039</v>
      </c>
      <c r="U28" s="1">
        <v>5785.5</v>
      </c>
      <c r="V28" s="1">
        <v>2039</v>
      </c>
      <c r="W28" s="1">
        <v>2039</v>
      </c>
      <c r="X28" s="1">
        <v>2039</v>
      </c>
      <c r="Y28" s="1">
        <v>2039</v>
      </c>
      <c r="Z28" s="1">
        <v>5785.5</v>
      </c>
    </row>
    <row r="29" spans="5:26" ht="38.25">
      <c r="E29" s="1" t="s">
        <v>46</v>
      </c>
      <c r="F29" s="20"/>
      <c r="G29" s="18">
        <f>(G27*0.003412)+(G28*0.001183)</f>
      </c>
      <c r="H29" s="18">
        <f>(H27*0.003412)+(H28*0.001183)</f>
      </c>
      <c r="I29" s="18">
        <f>(I27*0.003412)+(I28*0.001183)</f>
      </c>
      <c r="J29" s="18">
        <f>(J27*0.003412)+(J28*0.001183)</f>
      </c>
      <c r="K29" s="18">
        <f>(K27*0.003412)+(K28*0.001183)</f>
      </c>
      <c r="L29" s="18">
        <f>(L27*0.003412)+(L28*0.001183)</f>
      </c>
      <c r="M29" s="18">
        <f>(M27*0.003412)+(M28*0.001183)</f>
      </c>
      <c r="N29" s="18">
        <f>(N27*0.003412)+(N28*0.001183)</f>
      </c>
      <c r="O29" s="18">
        <f>(O27*0.003412)+(O28*0.001183)</f>
      </c>
      <c r="P29" s="18">
        <f>(P27*0.003412)+(P28*0.001183)</f>
      </c>
      <c r="Q29" s="18">
        <f>(Q27*0.003412)+(Q28*0.001183)</f>
      </c>
      <c r="R29" s="18">
        <f>(R27*0.003412)+(R28*0.001183)</f>
      </c>
      <c r="S29" s="18">
        <f>(S27*0.003412)+(S28*0.001183)</f>
      </c>
      <c r="T29" s="18">
        <f>(T27*0.003412)+(T28*0.001183)</f>
      </c>
      <c r="U29" s="18">
        <f>(U27*0.003412)+(U28*0.001183)</f>
      </c>
      <c r="V29" s="18">
        <f>(V27*0.003412)+(V28*0.001183)</f>
      </c>
      <c r="W29" s="18">
        <f>(W27*0.003412)+(W28*0.001183)</f>
      </c>
      <c r="X29" s="18">
        <f>(X27*0.003412)+(X28*0.001183)</f>
      </c>
      <c r="Y29" s="18">
        <f>(Y27*0.003412)+(Y28*0.001183)</f>
      </c>
      <c r="Z29" s="18">
        <f>(Z27*0.003412)+(Z28*0.001183)</f>
      </c>
    </row>
    <row r="30" spans="5:26" ht="38.25">
      <c r="E30" s="1" t="s">
        <v>25</v>
      </c>
      <c r="F30" s="20"/>
      <c r="G30" s="1">
        <f>G27</f>
      </c>
      <c r="H30" s="1">
        <f>H27+G30</f>
      </c>
      <c r="I30" s="1">
        <f>I27+H30</f>
      </c>
      <c r="J30" s="1">
        <f>J27+I30</f>
      </c>
      <c r="K30" s="1">
        <f>K27+J30</f>
      </c>
      <c r="L30" s="1">
        <f>L27+K30</f>
      </c>
      <c r="M30" s="1">
        <f>M27+L30</f>
      </c>
      <c r="N30" s="1">
        <f>N27+M30</f>
      </c>
      <c r="O30" s="1">
        <f>O27+N30</f>
      </c>
      <c r="P30" s="1">
        <f>P27+O30</f>
      </c>
      <c r="Q30" s="1">
        <f>Q27+P30</f>
      </c>
      <c r="R30" s="1">
        <f>R27+Q30</f>
      </c>
      <c r="S30" s="1">
        <f>S27+R30</f>
      </c>
      <c r="T30" s="1">
        <f>T27+S30</f>
      </c>
      <c r="U30" s="1">
        <f>U27+T30</f>
      </c>
      <c r="V30" s="1">
        <f>V27+U30</f>
      </c>
      <c r="W30" s="1">
        <f>W27+V30</f>
      </c>
      <c r="X30" s="1">
        <f>X27+W30</f>
      </c>
      <c r="Y30" s="1">
        <f>Y27+X30</f>
      </c>
      <c r="Z30" s="1">
        <f>Z27+Y30</f>
      </c>
    </row>
    <row r="31" spans="5:26" ht="38.25">
      <c r="E31" s="1" t="s">
        <v>4</v>
      </c>
      <c r="F31" s="20"/>
      <c r="G31" s="1">
        <f>G28</f>
      </c>
      <c r="H31" s="1">
        <f>G31+H28</f>
      </c>
      <c r="I31" s="1">
        <f>H31+I28</f>
      </c>
      <c r="J31" s="1">
        <f>I31+J28</f>
      </c>
      <c r="K31" s="1">
        <f>J31+K28</f>
      </c>
      <c r="L31" s="1">
        <f>K31+L28</f>
      </c>
      <c r="M31" s="1">
        <f>L31+M28</f>
      </c>
      <c r="N31" s="1">
        <f>M31+N28</f>
      </c>
      <c r="O31" s="1">
        <f>N31+O28</f>
      </c>
      <c r="P31" s="1">
        <f>O31+P28</f>
      </c>
      <c r="Q31" s="1">
        <f>P31+Q28</f>
      </c>
      <c r="R31" s="1">
        <f>Q31+R28</f>
      </c>
      <c r="S31" s="1">
        <f>R31+S28</f>
      </c>
      <c r="T31" s="1">
        <f>S31+T28</f>
      </c>
      <c r="U31" s="1">
        <f>T31+U28</f>
      </c>
      <c r="V31" s="1">
        <f>U31+V28</f>
      </c>
      <c r="W31" s="1">
        <f>V31+W28</f>
      </c>
      <c r="X31" s="1">
        <f>W31+X28</f>
      </c>
      <c r="Y31" s="1">
        <f>X31+Y28</f>
      </c>
      <c r="Z31" s="1">
        <f>Y31+Z28</f>
      </c>
    </row>
    <row r="32" spans="5:26" ht="38.25">
      <c r="E32" s="1" t="s">
        <v>2</v>
      </c>
      <c r="F32" s="20"/>
      <c r="G32" s="18">
        <f>G29</f>
      </c>
      <c r="H32" s="18">
        <f>H29+G32</f>
      </c>
      <c r="I32" s="18">
        <f>I29+H32</f>
      </c>
      <c r="J32" s="18">
        <f>J29+I32</f>
      </c>
      <c r="K32" s="18">
        <f>K29+J32</f>
      </c>
      <c r="L32" s="18">
        <f>L29+K32</f>
      </c>
      <c r="M32" s="18">
        <f>M29+L32</f>
      </c>
      <c r="N32" s="18">
        <f>N29+M32</f>
      </c>
      <c r="O32" s="18">
        <f>O29+N32</f>
      </c>
      <c r="P32" s="18">
        <f>P29+O32</f>
      </c>
      <c r="Q32" s="18">
        <f>Q29+P32</f>
      </c>
      <c r="R32" s="18">
        <f>R29+Q32</f>
      </c>
      <c r="S32" s="18">
        <f>S29+R32</f>
      </c>
      <c r="T32" s="18">
        <f>T29+S32</f>
      </c>
      <c r="U32" s="18">
        <f>U29+T32</f>
      </c>
      <c r="V32" s="18">
        <f>V29+U32</f>
      </c>
      <c r="W32" s="18">
        <f>W29+V32</f>
      </c>
      <c r="X32" s="18">
        <f>X29+W32</f>
      </c>
      <c r="Y32" s="18">
        <f>Y29+X32</f>
      </c>
      <c r="Z32" s="18">
        <f>Z29+Y32</f>
      </c>
    </row>
    <row r="33" spans="5:26" ht="25.5">
      <c r="E33" s="1" t="s">
        <v>43</v>
      </c>
      <c r="F33" s="20"/>
      <c r="G33" s="1">
        <f>((((G3-F3)*$E$3)+((G4-F4)*$E$4)))</f>
      </c>
      <c r="H33" s="1">
        <f>((((H3-G3)*$E$3)+((H4-G4)*$E$4)))</f>
      </c>
      <c r="I33" s="1">
        <f>((((I3-H3)*$E$3)+((I4-H4)*$E$4)))</f>
      </c>
      <c r="J33" s="1">
        <f>((((J3-I3)*$E$3)+((J4-I4)*$E$4)))</f>
      </c>
      <c r="K33" s="1">
        <f>((((K3-J3)*$E$3)+((K4-J4)*$E$4)))</f>
      </c>
      <c r="L33" s="1">
        <f>((((L3-K3)*$E$3)+((L4-K4)*$E$4)))</f>
      </c>
      <c r="M33" s="1">
        <f>((((M3-L3)*$E$3)+((M4-L4)*$E$4)))</f>
      </c>
      <c r="N33" s="1">
        <f>((((N3-M3)*$E$3)+((N4-M4)*$E$4)))</f>
      </c>
      <c r="O33" s="1">
        <f>((((O3-N3)*$E$3)+((O4-N4)*$E$4)))</f>
      </c>
      <c r="P33" s="1">
        <f>((((P3-O3)*$E$3)+((P4-O4)*$E$4)))</f>
      </c>
      <c r="Q33" s="1">
        <f>((((Q3-P3)*$E$3)+((Q4-P4)*$E$4)))</f>
      </c>
      <c r="R33" s="1">
        <f>((((R3-Q3)*$E$3)+((R4-Q4)*$E$4)))</f>
      </c>
      <c r="S33" s="1">
        <f>((((S3-R3)*$E$3)+((S4-R4)*$E$4)))</f>
      </c>
      <c r="T33" s="1">
        <f>((((T3-S3)*$E$3)+((T4-S4)*$E$4)))</f>
      </c>
      <c r="U33" s="1">
        <f>((((U3-T3)*$E$3)+((U4-T4)*$E$4)))</f>
      </c>
      <c r="V33" s="1">
        <f>((((V3-U3)*$E$3)+((V4-U4)*$E$4)))</f>
      </c>
      <c r="W33" s="1">
        <f>((((W3-V3)*$E$3)+((W4-V4)*$E$4)))</f>
      </c>
      <c r="X33" s="1">
        <f>((((X3-W3)*$E$3)+((X4-W4)*$E$4)))</f>
      </c>
      <c r="Y33" s="1">
        <f>((((Y3-X3)*$E$3)+((Y4-X4)*$E$4)))</f>
      </c>
      <c r="Z33" s="1">
        <f>((((Z3-Y3)*$E$3)+((Z4-Y4)*$E$4)))</f>
      </c>
    </row>
    <row r="34" spans="5:26" ht="25.5">
      <c r="E34" s="1" t="s">
        <v>34</v>
      </c>
      <c r="F34" s="20"/>
      <c r="G34" s="1">
        <f>((G5-F5)*$E$5)+((G6-F6)*$E$6)</f>
      </c>
      <c r="H34" s="1">
        <f>((H5-G5)*$E$5)+((H6-G6)*$E$6)</f>
      </c>
      <c r="I34" s="1">
        <f>((I5-H5)*$E$5)+((I6-H6)*$E$6)</f>
      </c>
      <c r="J34" s="1">
        <f>((J5-I5)*$E$5)+((J6-I6)*$E$6)</f>
      </c>
      <c r="K34" s="1">
        <f>((K5-J5)*$E$5)+((K6-J6)*$E$6)</f>
      </c>
      <c r="L34" s="1">
        <f>((L5-K5)*$E$5)+((L6-K6)*$E$6)</f>
      </c>
      <c r="M34" s="1">
        <f>((M5-L5)*$E$5)+((M6-L6)*$E$6)</f>
      </c>
      <c r="N34" s="1">
        <f>((N5-M5)*$E$5)+((N6-M6)*$E$6)</f>
      </c>
      <c r="O34" s="1">
        <f>((O5-N5)*$E$5)+((O6-N6)*$E$6)</f>
      </c>
      <c r="P34" s="1">
        <f>((P5-O5)*$E$5)+((P6-O6)*$E$6)</f>
      </c>
      <c r="Q34" s="1">
        <f>((Q5-P5)*$E$5)+((Q6-P6)*$E$6)</f>
      </c>
      <c r="R34" s="1">
        <f>((R5-Q5)*$E$5)+((R6-Q6)*$E$6)</f>
      </c>
      <c r="S34" s="1">
        <f>((S5-R5)*$E$5)+((S6-R6)*$E$6)</f>
      </c>
      <c r="T34" s="1">
        <f>((T5-S5)*$E$5)+((T6-S6)*$E$6)</f>
      </c>
      <c r="U34" s="1">
        <f>((U5-T5)*$E$5)+((U6-T6)*$E$6)</f>
      </c>
      <c r="V34" s="1">
        <f>((V5-U5)*$E$5)+((V6-U6)*$E$6)</f>
      </c>
      <c r="W34" s="1">
        <f>((W5-V5)*$E$5)+((W6-V6)*$E$6)</f>
      </c>
      <c r="X34" s="1">
        <f>((X5-W5)*$E$5)+((X6-W6)*$E$6)</f>
      </c>
      <c r="Y34" s="1">
        <f>((Y5-X5)*$E$5)+((Y6-X6)*$E$6)</f>
      </c>
      <c r="Z34" s="1">
        <f>((Z5-Y5)*$E$5)+((Z6-Y6)*$E$6)</f>
      </c>
    </row>
    <row r="35" spans="5:26" ht="25.5">
      <c r="E35" s="1" t="s">
        <v>17</v>
      </c>
      <c r="F35" s="20"/>
      <c r="G35" s="18">
        <f>(G33*0.003412)+(G34*0.001183)</f>
      </c>
      <c r="H35" s="18">
        <f>(H33*0.003412)+(H34*0.001183)</f>
      </c>
      <c r="I35" s="18">
        <f>(I33*0.003412)+(I34*0.001183)</f>
      </c>
      <c r="J35" s="18">
        <f>(J33*0.003412)+(J34*0.001183)</f>
      </c>
      <c r="K35" s="18">
        <f>(K33*0.003412)+(K34*0.001183)</f>
      </c>
      <c r="L35" s="18">
        <f>(L33*0.003412)+(L34*0.001183)</f>
      </c>
      <c r="M35" s="18">
        <f>(M33*0.003412)+(M34*0.001183)</f>
      </c>
      <c r="N35" s="18">
        <f>(N33*0.003412)+(N34*0.001183)</f>
      </c>
      <c r="O35" s="18">
        <f>(O33*0.003412)+(O34*0.001183)</f>
      </c>
      <c r="P35" s="18">
        <f>(P33*0.003412)+(P34*0.001183)</f>
      </c>
      <c r="Q35" s="18">
        <f>(Q33*0.003412)+(Q34*0.001183)</f>
      </c>
      <c r="R35" s="18">
        <f>(R33*0.003412)+(R34*0.001183)</f>
      </c>
      <c r="S35" s="18">
        <f>(S33*0.003412)+(S34*0.001183)</f>
      </c>
      <c r="T35" s="18">
        <f>(T33*0.003412)+(T34*0.001183)</f>
      </c>
      <c r="U35" s="18">
        <f>(U33*0.003412)+(U34*0.001183)</f>
      </c>
      <c r="V35" s="18">
        <f>(V33*0.003412)+(V34*0.001183)</f>
      </c>
      <c r="W35" s="18">
        <f>(W33*0.003412)+(W34*0.001183)</f>
      </c>
      <c r="X35" s="18">
        <f>(X33*0.003412)+(X34*0.001183)</f>
      </c>
      <c r="Y35" s="18">
        <f>(Y33*0.003412)+(Y34*0.001183)</f>
      </c>
      <c r="Z35" s="18">
        <f>(Z33*0.003412)+(Z34*0.001183)</f>
      </c>
    </row>
    <row r="36" spans="5:26" ht="38.25">
      <c r="E36" s="1" t="s">
        <v>14</v>
      </c>
      <c r="F36" s="20"/>
      <c r="G36" s="1">
        <f>G33</f>
      </c>
      <c r="H36" s="1">
        <f>H33+G36</f>
      </c>
      <c r="I36" s="1">
        <f>I33+H36</f>
      </c>
      <c r="J36" s="1">
        <f>J33+I36</f>
      </c>
      <c r="K36" s="1">
        <f>K33+J36</f>
      </c>
      <c r="L36" s="1">
        <f>L33+K36</f>
      </c>
      <c r="M36" s="1">
        <f>M33+L36</f>
      </c>
      <c r="N36" s="1">
        <f>N33+M36</f>
      </c>
      <c r="O36" s="1">
        <f>O33+N36</f>
      </c>
      <c r="P36" s="1">
        <f>P33+O36</f>
      </c>
      <c r="Q36" s="1">
        <f>Q33+P36</f>
      </c>
      <c r="R36" s="1">
        <f>R33+Q36</f>
      </c>
      <c r="S36" s="1">
        <f>S33+R36</f>
      </c>
      <c r="T36" s="1">
        <f>T33+S36</f>
      </c>
      <c r="U36" s="1">
        <f>U33+T36</f>
      </c>
      <c r="V36" s="1">
        <f>V33+U36</f>
      </c>
      <c r="W36" s="1">
        <f>W33+V36</f>
      </c>
      <c r="X36" s="1">
        <f>X33+W36</f>
      </c>
      <c r="Y36" s="1">
        <f>Y33+X36</f>
      </c>
      <c r="Z36" s="1">
        <f>Z33+Y36</f>
      </c>
    </row>
    <row r="37" spans="5:27" ht="38.25">
      <c r="E37" s="1" t="s">
        <v>35</v>
      </c>
      <c r="F37" s="20"/>
      <c r="G37" s="1">
        <f>G34</f>
      </c>
      <c r="H37" s="1">
        <f>H34+G37</f>
      </c>
      <c r="I37" s="1">
        <f>I34+H37</f>
      </c>
      <c r="J37" s="1">
        <f>J34+I37</f>
      </c>
      <c r="K37" s="1">
        <f>K34+J37</f>
      </c>
      <c r="L37" s="1">
        <f>L34+K37</f>
      </c>
      <c r="M37" s="1">
        <f>M34+L37</f>
      </c>
      <c r="N37" s="1">
        <f>N34+M37</f>
      </c>
      <c r="O37" s="1">
        <f>O34+N37</f>
      </c>
      <c r="P37" s="1">
        <f>P34+O37</f>
      </c>
      <c r="Q37" s="1">
        <f>Q34+P37</f>
      </c>
      <c r="R37" s="1">
        <f>R34+Q37</f>
      </c>
      <c r="S37" s="1">
        <f>S34+R37</f>
      </c>
      <c r="T37" s="1">
        <f>T34+S37</f>
      </c>
      <c r="U37" s="1">
        <f>U34+T37</f>
      </c>
      <c r="V37" s="1">
        <f>V34+U37</f>
      </c>
      <c r="W37" s="1">
        <f>W34+V37</f>
      </c>
      <c r="X37" s="1">
        <f>X34+W37</f>
      </c>
      <c r="Y37" s="1">
        <f>Y34+X37</f>
      </c>
      <c r="Z37" s="1">
        <f>Z34+Y37</f>
      </c>
      <c r="AA37" s="1">
        <f>AA34+Z37</f>
      </c>
    </row>
    <row r="38" spans="5:26" ht="38.25">
      <c r="E38" s="1" t="s">
        <v>0</v>
      </c>
      <c r="F38" s="20"/>
      <c r="G38" s="18">
        <f>G35</f>
      </c>
      <c r="H38" s="18">
        <f>H35+G38</f>
      </c>
      <c r="I38" s="18">
        <f>I35+H38</f>
      </c>
      <c r="J38" s="18">
        <f>J35+I38</f>
      </c>
      <c r="K38" s="18">
        <f>K35+J38</f>
      </c>
      <c r="L38" s="18">
        <f>L35+K38</f>
      </c>
      <c r="M38" s="18">
        <f>M35+L38</f>
      </c>
      <c r="N38" s="18">
        <f>N35+M38</f>
      </c>
      <c r="O38" s="18">
        <f>O35+N38</f>
      </c>
      <c r="P38" s="18">
        <f>P35+O38</f>
      </c>
      <c r="Q38" s="18">
        <f>Q35+P38</f>
      </c>
      <c r="R38" s="18">
        <f>R35+Q38</f>
      </c>
      <c r="S38" s="18">
        <f>S35+R38</f>
      </c>
      <c r="T38" s="18">
        <f>T35+S38</f>
      </c>
      <c r="U38" s="18">
        <f>U35+T38</f>
      </c>
      <c r="V38" s="18">
        <f>V35+U38</f>
      </c>
      <c r="W38" s="18">
        <f>W35+V38</f>
      </c>
      <c r="X38" s="18">
        <f>X35+W38</f>
      </c>
      <c r="Y38" s="18">
        <f>Y35+X38</f>
      </c>
      <c r="Z38" s="18">
        <f>Z35+Y38</f>
      </c>
    </row>
    <row r="39" spans="5:26" ht="51">
      <c r="E39" s="1" t="s">
        <v>28</v>
      </c>
      <c r="F39" s="20"/>
      <c r="G39" s="17">
        <f>(G33/G27)-1</f>
      </c>
      <c r="H39" s="17">
        <f>(H33/H27)-1</f>
      </c>
      <c r="I39" s="17">
        <f>(I33/I27)-1</f>
      </c>
      <c r="J39" s="17">
        <f>(J33/J27)-1</f>
      </c>
      <c r="K39" s="17">
        <f>(K33/K27)-1</f>
      </c>
      <c r="L39" s="17">
        <f>(L33/L27)-1</f>
      </c>
      <c r="M39" s="17">
        <f>(M33/M27)-1</f>
      </c>
      <c r="N39" s="17">
        <f>(N33/N27)-1</f>
      </c>
      <c r="O39" s="17">
        <f>(O33/O27)-1</f>
      </c>
      <c r="P39" s="17">
        <f>(P33/P27)-1</f>
      </c>
      <c r="Q39" s="17">
        <f>(Q33/Q27)-1</f>
      </c>
      <c r="R39" s="17">
        <f>(R33/R27)-1</f>
      </c>
      <c r="S39" s="17">
        <f>(S33/S27)-1</f>
      </c>
      <c r="T39" s="17">
        <f>(T33/T27)-1</f>
      </c>
      <c r="U39" s="17">
        <f>(U33/U27)-1</f>
      </c>
      <c r="V39" s="17">
        <f>(V33/V27)-1</f>
      </c>
      <c r="W39" s="17">
        <f>(W33/W27)-1</f>
      </c>
      <c r="X39" s="17">
        <f>(X33/X27)-1</f>
      </c>
      <c r="Y39" s="17">
        <f>(Y33/Y27)-1</f>
      </c>
      <c r="Z39" s="17">
        <f>(Z33/Z27)-1</f>
      </c>
    </row>
    <row r="40" spans="5:26" ht="51">
      <c r="E40" s="1" t="s">
        <v>20</v>
      </c>
      <c r="F40" s="20"/>
      <c r="G40" s="17">
        <f>(G35/G29)-1</f>
      </c>
      <c r="H40" s="17">
        <f>(H35/H29)-1</f>
      </c>
      <c r="I40" s="17">
        <f>(I35/I29)-1</f>
      </c>
      <c r="J40" s="17">
        <f>(J35/J29)-1</f>
      </c>
      <c r="K40" s="17">
        <f>(K35/K29)-1</f>
      </c>
      <c r="L40" s="17">
        <f>(L35/L29)-1</f>
      </c>
      <c r="M40" s="17">
        <f>(M35/M29)-1</f>
      </c>
      <c r="N40" s="17">
        <f>(N35/N29)-1</f>
      </c>
      <c r="O40" s="17">
        <f>(O35/O29)-1</f>
      </c>
      <c r="P40" s="17">
        <f>(P35/P29)-1</f>
      </c>
      <c r="Q40" s="17">
        <f>(Q35/Q29)-1</f>
      </c>
      <c r="R40" s="17">
        <f>(R35/R29)-1</f>
      </c>
      <c r="S40" s="17">
        <f>(S35/S29)-1</f>
      </c>
      <c r="T40" s="17">
        <f>(T35/T29)-1</f>
      </c>
      <c r="U40" s="17">
        <f>(U35/U29)-1</f>
      </c>
      <c r="V40" s="17">
        <f>(V35/V29)-1</f>
      </c>
      <c r="W40" s="17">
        <f>(W35/W29)-1</f>
      </c>
      <c r="X40" s="17">
        <f>(X35/X29)-1</f>
      </c>
      <c r="Y40" s="17">
        <f>(Y35/Y29)-1</f>
      </c>
      <c r="Z40" s="17">
        <f>(Z35/Z29)-1</f>
      </c>
    </row>
    <row r="41" spans="5:26" ht="51">
      <c r="E41" s="1" t="s">
        <v>11</v>
      </c>
      <c r="F41" s="20"/>
      <c r="G41" s="17">
        <f>(G36/G30)-1</f>
      </c>
      <c r="H41" s="17">
        <f>(H36/H30)-1</f>
      </c>
      <c r="I41" s="17">
        <f>(I36/I30)-1</f>
      </c>
      <c r="J41" s="17">
        <f>(J36/J30)-1</f>
      </c>
      <c r="K41" s="17">
        <f>(K36/K30)-1</f>
      </c>
      <c r="L41" s="17">
        <f>(L36/L30)-1</f>
      </c>
      <c r="M41" s="17">
        <f>(M36/M30)-1</f>
      </c>
      <c r="N41" s="17">
        <f>(N36/N30)-1</f>
      </c>
      <c r="O41" s="17">
        <f>(O36/O30)-1</f>
      </c>
      <c r="P41" s="17">
        <f>(P36/P30)-1</f>
      </c>
      <c r="Q41" s="17">
        <f>(Q36/Q30)-1</f>
      </c>
      <c r="R41" s="17">
        <f>(R36/R30)-1</f>
      </c>
      <c r="S41" s="17">
        <f>(S36/S30)-1</f>
      </c>
      <c r="T41" s="17">
        <f>(T36/T30)-1</f>
      </c>
      <c r="U41" s="17">
        <f>(U36/U30)-1</f>
      </c>
      <c r="V41" s="17">
        <f>(V36/V30)-1</f>
      </c>
      <c r="W41" s="17">
        <f>(W36/W30)-1</f>
      </c>
      <c r="X41" s="17">
        <f>(X36/X30)-1</f>
      </c>
      <c r="Y41" s="17">
        <f>(Y36/Y30)-1</f>
      </c>
      <c r="Z41" s="17">
        <f>(Z36/Z30)-1</f>
      </c>
    </row>
    <row r="42" spans="5:26" ht="51">
      <c r="E42" s="1" t="s">
        <v>21</v>
      </c>
      <c r="F42" s="20"/>
      <c r="G42" s="17">
        <f>(G38/G32)-1</f>
      </c>
      <c r="H42" s="17">
        <f>(H38/H32)-1</f>
      </c>
      <c r="I42" s="17">
        <f>(I38/I32)-1</f>
      </c>
      <c r="J42" s="17">
        <f>(J38/J32)-1</f>
      </c>
      <c r="K42" s="17">
        <f>(K38/K32)-1</f>
      </c>
      <c r="L42" s="17">
        <f>(L38/L32)-1</f>
      </c>
      <c r="M42" s="17">
        <f>(M38/M32)-1</f>
      </c>
      <c r="N42" s="17">
        <f>(N38/N32)-1</f>
      </c>
      <c r="O42" s="17">
        <f>(O38/O32)-1</f>
      </c>
      <c r="P42" s="17">
        <f>(P38/P32)-1</f>
      </c>
      <c r="Q42" s="17">
        <f>(Q38/Q32)-1</f>
      </c>
      <c r="R42" s="17">
        <f>(R38/R32)-1</f>
      </c>
      <c r="S42" s="17">
        <f>(S38/S32)-1</f>
      </c>
      <c r="T42" s="17">
        <f>(T38/T32)-1</f>
      </c>
      <c r="U42" s="17">
        <f>(U38/U32)-1</f>
      </c>
      <c r="V42" s="17">
        <f>(V38/V32)-1</f>
      </c>
      <c r="W42" s="17">
        <f>(W38/W32)-1</f>
      </c>
      <c r="X42" s="17">
        <f>(X38/X32)-1</f>
      </c>
      <c r="Y42" s="17">
        <f>(Y38/Y32)-1</f>
      </c>
      <c r="Z42" s="17">
        <f>(Z38/Z32)-1</f>
      </c>
    </row>
    <row r="43" spans="1:27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6" ht="38.25">
      <c r="A44" s="1" t="s">
        <v>6</v>
      </c>
      <c r="E44" s="1" t="s">
        <v>39</v>
      </c>
      <c r="F44" s="20"/>
      <c r="G44" s="1">
        <v>7371</v>
      </c>
      <c r="H44" s="1">
        <v>7371</v>
      </c>
      <c r="I44" s="1">
        <v>7371</v>
      </c>
      <c r="J44" s="1">
        <v>7371</v>
      </c>
      <c r="K44" s="1">
        <v>20914.2</v>
      </c>
      <c r="L44" s="1">
        <v>7371</v>
      </c>
      <c r="M44" s="1">
        <v>7371</v>
      </c>
      <c r="N44" s="1">
        <v>7371</v>
      </c>
      <c r="O44" s="1">
        <v>7371</v>
      </c>
      <c r="P44" s="1">
        <v>20914.2</v>
      </c>
      <c r="Q44" s="1">
        <v>7371</v>
      </c>
      <c r="R44" s="1">
        <v>7371</v>
      </c>
      <c r="S44" s="1">
        <v>7371</v>
      </c>
      <c r="T44" s="1">
        <v>7371</v>
      </c>
      <c r="U44" s="1">
        <v>20914.2</v>
      </c>
      <c r="V44" s="1">
        <v>7371</v>
      </c>
      <c r="W44" s="1">
        <v>7371</v>
      </c>
      <c r="X44" s="1">
        <v>7371</v>
      </c>
      <c r="Y44" s="1">
        <v>7371</v>
      </c>
      <c r="Z44" s="1">
        <v>20914.2</v>
      </c>
    </row>
    <row r="45" spans="5:26" ht="25.5">
      <c r="E45" s="1" t="s">
        <v>42</v>
      </c>
      <c r="F45" s="20"/>
      <c r="G45" s="1">
        <v>38743</v>
      </c>
      <c r="H45" s="1">
        <v>38743</v>
      </c>
      <c r="I45" s="1">
        <v>38743</v>
      </c>
      <c r="J45" s="1">
        <v>38743</v>
      </c>
      <c r="K45" s="1">
        <v>109919.9</v>
      </c>
      <c r="L45" s="1">
        <v>38743</v>
      </c>
      <c r="M45" s="1">
        <v>38743</v>
      </c>
      <c r="N45" s="1">
        <v>38743</v>
      </c>
      <c r="O45" s="1">
        <v>38743</v>
      </c>
      <c r="P45" s="1">
        <v>109919.9</v>
      </c>
      <c r="Q45" s="1">
        <v>38743</v>
      </c>
      <c r="R45" s="1">
        <v>38743</v>
      </c>
      <c r="S45" s="1">
        <v>38743</v>
      </c>
      <c r="T45" s="1">
        <v>38743</v>
      </c>
      <c r="U45" s="1">
        <v>109919.9</v>
      </c>
      <c r="V45" s="1">
        <v>38743</v>
      </c>
      <c r="W45" s="1">
        <v>38743</v>
      </c>
      <c r="X45" s="1">
        <v>38743</v>
      </c>
      <c r="Y45" s="1">
        <v>38743</v>
      </c>
      <c r="Z45" s="1">
        <v>109919.9</v>
      </c>
    </row>
    <row r="46" spans="5:26" ht="38.25">
      <c r="E46" s="1" t="s">
        <v>46</v>
      </c>
      <c r="F46" s="20"/>
      <c r="G46" s="18">
        <f>(G44*0.003412)+(G45*0.001183)</f>
      </c>
      <c r="H46" s="18">
        <f>(H44*0.003412)+(H45*0.001183)</f>
      </c>
      <c r="I46" s="18">
        <f>(I44*0.003412)+(I45*0.001183)</f>
      </c>
      <c r="J46" s="18">
        <f>(J44*0.003412)+(J45*0.001183)</f>
      </c>
      <c r="K46" s="18">
        <f>(K44*0.003412)+(K45*0.001183)</f>
      </c>
      <c r="L46" s="18">
        <f>(L44*0.003412)+(L45*0.001183)</f>
      </c>
      <c r="M46" s="18">
        <f>(M44*0.003412)+(M45*0.001183)</f>
      </c>
      <c r="N46" s="18">
        <f>(N44*0.003412)+(N45*0.001183)</f>
      </c>
      <c r="O46" s="18">
        <f>(O44*0.003412)+(O45*0.001183)</f>
      </c>
      <c r="P46" s="18">
        <f>(P44*0.003412)+(P45*0.001183)</f>
      </c>
      <c r="Q46" s="18">
        <f>(Q44*0.003412)+(Q45*0.001183)</f>
      </c>
      <c r="R46" s="18">
        <f>(R44*0.003412)+(R45*0.001183)</f>
      </c>
      <c r="S46" s="18">
        <f>(S44*0.003412)+(S45*0.001183)</f>
      </c>
      <c r="T46" s="18">
        <f>(T44*0.003412)+(T45*0.001183)</f>
      </c>
      <c r="U46" s="18">
        <f>(U44*0.003412)+(U45*0.001183)</f>
      </c>
      <c r="V46" s="18">
        <f>(V44*0.003412)+(V45*0.001183)</f>
      </c>
      <c r="W46" s="18">
        <f>(W44*0.003412)+(W45*0.001183)</f>
      </c>
      <c r="X46" s="18">
        <f>(X44*0.003412)+(X45*0.001183)</f>
      </c>
      <c r="Y46" s="18">
        <f>(Y44*0.003412)+(Y45*0.001183)</f>
      </c>
      <c r="Z46" s="18">
        <f>(Z44*0.003412)+(Z45*0.001183)</f>
      </c>
    </row>
    <row r="47" spans="5:26" ht="38.25">
      <c r="E47" s="1" t="s">
        <v>25</v>
      </c>
      <c r="F47" s="20"/>
      <c r="G47" s="1">
        <f>G44</f>
      </c>
      <c r="H47" s="1">
        <f>H44+G47</f>
      </c>
      <c r="I47" s="1">
        <f>I44+H47</f>
      </c>
      <c r="J47" s="1">
        <f>J44+I47</f>
      </c>
      <c r="K47" s="1">
        <f>K44+J47</f>
      </c>
      <c r="L47" s="1">
        <f>L44+K47</f>
      </c>
      <c r="M47" s="1">
        <f>M44+L47</f>
      </c>
      <c r="N47" s="1">
        <f>N44+M47</f>
      </c>
      <c r="O47" s="1">
        <f>O44+N47</f>
      </c>
      <c r="P47" s="1">
        <f>P44+O47</f>
      </c>
      <c r="Q47" s="1">
        <f>Q44+P47</f>
      </c>
      <c r="R47" s="1">
        <f>R44+Q47</f>
      </c>
      <c r="S47" s="1">
        <f>S44+R47</f>
      </c>
      <c r="T47" s="1">
        <f>T44+S47</f>
      </c>
      <c r="U47" s="1">
        <f>U44+T47</f>
      </c>
      <c r="V47" s="1">
        <f>V44+U47</f>
      </c>
      <c r="W47" s="1">
        <f>W44+V47</f>
      </c>
      <c r="X47" s="1">
        <f>X44+W47</f>
      </c>
      <c r="Y47" s="1">
        <f>Y44+X47</f>
      </c>
      <c r="Z47" s="1">
        <f>Z44+Y47</f>
      </c>
    </row>
    <row r="48" spans="5:26" ht="38.25">
      <c r="E48" s="1" t="s">
        <v>4</v>
      </c>
      <c r="F48" s="20"/>
      <c r="G48" s="1">
        <f>G45</f>
      </c>
      <c r="H48" s="1">
        <f>H45+G48</f>
      </c>
      <c r="I48" s="1">
        <f>I45+H48</f>
      </c>
      <c r="J48" s="1">
        <f>J45+I48</f>
      </c>
      <c r="K48" s="1">
        <f>K45+J48</f>
      </c>
      <c r="L48" s="1">
        <f>L45+K48</f>
      </c>
      <c r="M48" s="1">
        <f>M45+L48</f>
      </c>
      <c r="N48" s="1">
        <f>N45+M48</f>
      </c>
      <c r="O48" s="1">
        <f>O45+N48</f>
      </c>
      <c r="P48" s="1">
        <f>P45+O48</f>
      </c>
      <c r="Q48" s="1">
        <f>Q45+P48</f>
      </c>
      <c r="R48" s="1">
        <f>R45+Q48</f>
      </c>
      <c r="S48" s="1">
        <f>S45+R48</f>
      </c>
      <c r="T48" s="1">
        <f>T45+S48</f>
      </c>
      <c r="U48" s="1">
        <f>U45+T48</f>
      </c>
      <c r="V48" s="1">
        <f>V45+U48</f>
      </c>
      <c r="W48" s="1">
        <f>W45+V48</f>
      </c>
      <c r="X48" s="1">
        <f>X45+W48</f>
      </c>
      <c r="Y48" s="1">
        <f>Y45+X48</f>
      </c>
      <c r="Z48" s="1">
        <f>Z45+Y48</f>
      </c>
    </row>
    <row r="49" spans="5:26" ht="38.25">
      <c r="E49" s="1" t="s">
        <v>2</v>
      </c>
      <c r="F49" s="20"/>
      <c r="G49" s="18">
        <f>G46</f>
      </c>
      <c r="H49" s="18">
        <f>H46+G49</f>
      </c>
      <c r="I49" s="18">
        <f>I46+H49</f>
      </c>
      <c r="J49" s="18">
        <f>J46+I49</f>
      </c>
      <c r="K49" s="18">
        <f>K46+J49</f>
      </c>
      <c r="L49" s="18">
        <f>L46+K49</f>
      </c>
      <c r="M49" s="18">
        <f>M46+L49</f>
      </c>
      <c r="N49" s="18">
        <f>N46+M49</f>
      </c>
      <c r="O49" s="18">
        <f>O46+N49</f>
      </c>
      <c r="P49" s="18">
        <f>P46+O49</f>
      </c>
      <c r="Q49" s="18">
        <f>Q46+P49</f>
      </c>
      <c r="R49" s="18">
        <f>R46+Q49</f>
      </c>
      <c r="S49" s="18">
        <f>S46+R49</f>
      </c>
      <c r="T49" s="18">
        <f>T46+S49</f>
      </c>
      <c r="U49" s="18">
        <f>U46+T49</f>
      </c>
      <c r="V49" s="18">
        <f>V46+U49</f>
      </c>
      <c r="W49" s="18">
        <f>W46+V49</f>
      </c>
      <c r="X49" s="18">
        <f>X46+W49</f>
      </c>
      <c r="Y49" s="18">
        <f>Y46+X49</f>
      </c>
      <c r="Z49" s="18">
        <f>Z46+Y49</f>
      </c>
    </row>
    <row r="50" spans="5:26" ht="25.5">
      <c r="E50" s="1" t="s">
        <v>43</v>
      </c>
      <c r="F50" s="20"/>
      <c r="G50" s="1">
        <f>((G7-F7)*$E$7)+((G8-F8)*$E$8)</f>
      </c>
      <c r="H50" s="1">
        <f>((H7-G7)*$E$7)+((H8-G8)*$E$8)</f>
      </c>
      <c r="I50" s="1">
        <f>((I7-H7)*$E$7)+((I8-H8)*$E$8)</f>
      </c>
      <c r="J50" s="1">
        <f>((J7-I7)*$E$7)+((J8-I8)*$E$8)</f>
      </c>
      <c r="K50" s="1">
        <f>((K7-J7)*$E$7)+((K8-J8)*$E$8)</f>
      </c>
      <c r="L50" s="1">
        <f>((L7-K7)*$E$7)+((L8-K8)*$E$8)</f>
      </c>
      <c r="M50" s="1">
        <f>((M7-L7)*$E$7)+((M8-L8)*$E$8)</f>
      </c>
      <c r="N50" s="1">
        <f>((N7-M7)*$E$7)+((N8-M8)*$E$8)</f>
      </c>
      <c r="O50" s="1">
        <f>((O7-N7)*$E$7)+((O8-N8)*$E$8)</f>
      </c>
      <c r="P50" s="1">
        <f>((P7-O7)*$E$7)+((P8-O8)*$E$8)</f>
      </c>
      <c r="Q50" s="1">
        <f>((Q7-P7)*$E$7)+((Q8-P8)*$E$8)</f>
      </c>
      <c r="R50" s="1">
        <f>((R7-Q7)*$E$7)+((R8-Q8)*$E$8)</f>
      </c>
      <c r="S50" s="1">
        <f>((S7-R7)*$E$7)+((S8-R8)*$E$8)</f>
      </c>
      <c r="T50" s="1">
        <f>((T7-S7)*$E$7)+((T8-S8)*$E$8)</f>
      </c>
      <c r="U50" s="1">
        <f>((U7-T7)*$E$7)+((U8-T8)*$E$8)</f>
      </c>
      <c r="V50" s="1">
        <f>((V7-U7)*$E$7)+((V8-U8)*$E$8)</f>
      </c>
      <c r="W50" s="1">
        <f>((W7-V7)*$E$7)+((W8-V8)*$E$8)</f>
      </c>
      <c r="X50" s="1">
        <f>((X7-W7)*$E$7)+((X8-W8)*$E$8)</f>
      </c>
      <c r="Y50" s="1">
        <f>((Y7-X7)*$E$7)+((Y8-X8)*$E$8)</f>
      </c>
      <c r="Z50" s="1">
        <f>((Z7-Y7)*$E$7)+((Z8-Y8)*$E$8)</f>
      </c>
    </row>
    <row r="51" spans="5:26" ht="25.5">
      <c r="E51" s="1" t="s">
        <v>34</v>
      </c>
      <c r="F51" s="20"/>
      <c r="G51" s="1">
        <f>(G9-F9)*$E$9</f>
      </c>
      <c r="H51" s="1">
        <f>(H9-G9)*$E$9</f>
      </c>
      <c r="I51" s="1">
        <f>(I9-H9)*$E$9</f>
      </c>
      <c r="J51" s="1">
        <f>(J9-I9)*$E$9</f>
      </c>
      <c r="K51" s="1">
        <f>(K9-J9)*$E$9</f>
      </c>
      <c r="L51" s="1">
        <f>(L9-K9)*$E$9</f>
      </c>
      <c r="M51" s="1">
        <f>(M9-L9)*$E$9</f>
      </c>
      <c r="N51" s="1">
        <f>(N9-M9)*$E$9</f>
      </c>
      <c r="O51" s="1">
        <f>(O9-N9)*$E$9</f>
      </c>
      <c r="P51" s="1">
        <f>(P9-O9)*$E$9</f>
      </c>
      <c r="Q51" s="1">
        <f>(Q9-P9)*$E$9</f>
      </c>
      <c r="R51" s="1">
        <f>(R9-Q9)*$E$9</f>
      </c>
      <c r="S51" s="1">
        <f>(S9-R9)*$E$9</f>
      </c>
      <c r="T51" s="1">
        <f>(T9-S9)*$E$9</f>
      </c>
      <c r="U51" s="1">
        <f>(U9-T9)*$E$9</f>
      </c>
      <c r="V51" s="1">
        <f>(V9-U9)*$E$9</f>
      </c>
      <c r="W51" s="1">
        <f>(W9-V9)*$E$9</f>
      </c>
      <c r="X51" s="1">
        <f>(X9-W9)*$E$9</f>
      </c>
      <c r="Y51" s="1">
        <f>(Y9-X9)*$E$9</f>
      </c>
      <c r="Z51" s="1">
        <f>(Z9-Y9)*$E$9</f>
      </c>
    </row>
    <row r="52" spans="5:26" ht="25.5">
      <c r="E52" s="1" t="s">
        <v>17</v>
      </c>
      <c r="F52" s="20"/>
      <c r="G52" s="1">
        <f>(G50*0.003412)+(G51*0.001183)</f>
      </c>
      <c r="H52" s="1">
        <f>(H50*0.003412)+(H51*0.001183)</f>
      </c>
      <c r="I52" s="1">
        <f>(I50*0.003412)+(I51*0.001183)</f>
      </c>
      <c r="J52" s="1">
        <f>(J50*0.003412)+(J51*0.001183)</f>
      </c>
      <c r="K52" s="1">
        <f>(K50*0.003412)+(K51*0.001183)</f>
      </c>
      <c r="L52" s="1">
        <f>(L50*0.003412)+(L51*0.001183)</f>
      </c>
      <c r="M52" s="1">
        <f>(M50*0.003412)+(M51*0.001183)</f>
      </c>
      <c r="N52" s="1">
        <f>(N50*0.003412)+(N51*0.001183)</f>
      </c>
      <c r="O52" s="1">
        <f>(O50*0.003412)+(O51*0.001183)</f>
      </c>
      <c r="P52" s="1">
        <f>(P50*0.003412)+(P51*0.001183)</f>
      </c>
      <c r="Q52" s="1">
        <f>(Q50*0.003412)+(Q51*0.001183)</f>
      </c>
      <c r="R52" s="1">
        <f>(R50*0.003412)+(R51*0.001183)</f>
      </c>
      <c r="S52" s="1">
        <f>(S50*0.003412)+(S51*0.001183)</f>
      </c>
      <c r="T52" s="1">
        <f>(T50*0.003412)+(T51*0.001183)</f>
      </c>
      <c r="U52" s="1">
        <f>(U50*0.003412)+(U51*0.001183)</f>
      </c>
      <c r="V52" s="1">
        <f>(V50*0.003412)+(V51*0.001183)</f>
      </c>
      <c r="W52" s="1">
        <f>(W50*0.003412)+(W51*0.001183)</f>
      </c>
      <c r="X52" s="1">
        <f>(X50*0.003412)+(X51*0.001183)</f>
      </c>
      <c r="Y52" s="1">
        <f>(Y50*0.003412)+(Y51*0.001183)</f>
      </c>
      <c r="Z52" s="1">
        <f>(Z50*0.003412)+(Z51*0.001183)</f>
      </c>
    </row>
    <row r="53" spans="5:26" ht="38.25">
      <c r="E53" s="1" t="s">
        <v>14</v>
      </c>
      <c r="F53" s="20"/>
      <c r="G53" s="1">
        <f>G50</f>
      </c>
      <c r="H53" s="1">
        <f>H50+G53</f>
      </c>
      <c r="I53" s="1">
        <f>I50+H53</f>
      </c>
      <c r="J53" s="1">
        <f>J50+I53</f>
      </c>
      <c r="K53" s="1">
        <f>K50+J53</f>
      </c>
      <c r="L53" s="1">
        <f>L50+K53</f>
      </c>
      <c r="M53" s="1">
        <f>M50+L53</f>
      </c>
      <c r="N53" s="1">
        <f>N50+M53</f>
      </c>
      <c r="O53" s="1">
        <f>O50+N53</f>
      </c>
      <c r="P53" s="1">
        <f>P50+O53</f>
      </c>
      <c r="Q53" s="1">
        <f>Q50+P53</f>
      </c>
      <c r="R53" s="1">
        <f>R50+Q53</f>
      </c>
      <c r="S53" s="1">
        <f>S50+R53</f>
      </c>
      <c r="T53" s="1">
        <f>T50+S53</f>
      </c>
      <c r="U53" s="1">
        <f>U50+T53</f>
      </c>
      <c r="V53" s="1">
        <f>V50+U53</f>
      </c>
      <c r="W53" s="1">
        <f>W50+V53</f>
      </c>
      <c r="X53" s="1">
        <f>X50+W53</f>
      </c>
      <c r="Y53" s="1">
        <f>Y50+X53</f>
      </c>
      <c r="Z53" s="1">
        <f>Z50+Y53</f>
      </c>
    </row>
    <row r="54" spans="5:26" ht="38.25">
      <c r="E54" s="1" t="s">
        <v>35</v>
      </c>
      <c r="F54" s="20"/>
      <c r="G54" s="1">
        <f>G51</f>
      </c>
      <c r="H54" s="1">
        <f>H51+G54</f>
      </c>
      <c r="I54" s="1">
        <f>I51+H54</f>
      </c>
      <c r="J54" s="1">
        <f>J51+I54</f>
      </c>
      <c r="K54" s="1">
        <f>K51+J54</f>
      </c>
      <c r="L54" s="1">
        <f>L51+K54</f>
      </c>
      <c r="M54" s="1">
        <f>M51+L54</f>
      </c>
      <c r="N54" s="1">
        <f>N51+M54</f>
      </c>
      <c r="O54" s="1">
        <f>O51+N54</f>
      </c>
      <c r="P54" s="1">
        <f>P51+O54</f>
      </c>
      <c r="Q54" s="1">
        <f>Q51+P54</f>
      </c>
      <c r="R54" s="1">
        <f>R51+Q54</f>
      </c>
      <c r="S54" s="1">
        <f>S51+R54</f>
      </c>
      <c r="T54" s="1">
        <f>T51+S54</f>
      </c>
      <c r="U54" s="1">
        <f>U51+T54</f>
      </c>
      <c r="V54" s="1">
        <f>V51+U54</f>
      </c>
      <c r="W54" s="1">
        <f>W51+V54</f>
      </c>
      <c r="X54" s="1">
        <f>X51+W54</f>
      </c>
      <c r="Y54" s="1">
        <f>Y51+X54</f>
      </c>
      <c r="Z54" s="1">
        <f>Z51+Y54</f>
      </c>
    </row>
    <row r="55" spans="5:26" ht="38.25">
      <c r="E55" s="1" t="s">
        <v>0</v>
      </c>
      <c r="F55" s="20"/>
      <c r="G55" s="18">
        <f>G52</f>
      </c>
      <c r="H55" s="18">
        <f>H52+G55</f>
      </c>
      <c r="I55" s="18">
        <f>I52+H55</f>
      </c>
      <c r="J55" s="18">
        <f>J52+I55</f>
      </c>
      <c r="K55" s="18">
        <f>K52+J55</f>
      </c>
      <c r="L55" s="18">
        <f>L52+K55</f>
      </c>
      <c r="M55" s="18">
        <f>M52+L55</f>
      </c>
      <c r="N55" s="18">
        <f>N52+M55</f>
      </c>
      <c r="O55" s="18">
        <f>O52+N55</f>
      </c>
      <c r="P55" s="18">
        <f>P52+O55</f>
      </c>
      <c r="Q55" s="18">
        <f>Q52+P55</f>
      </c>
      <c r="R55" s="18">
        <f>R52+Q55</f>
      </c>
      <c r="S55" s="18">
        <f>S52+R55</f>
      </c>
      <c r="T55" s="18">
        <f>T52+S55</f>
      </c>
      <c r="U55" s="18">
        <f>U52+T55</f>
      </c>
      <c r="V55" s="18">
        <f>V52+U55</f>
      </c>
      <c r="W55" s="18">
        <f>W52+V55</f>
      </c>
      <c r="X55" s="18">
        <f>X52+W55</f>
      </c>
      <c r="Y55" s="18">
        <f>Y52+X55</f>
      </c>
      <c r="Z55" s="18">
        <f>Z52+Y55</f>
      </c>
    </row>
    <row r="56" spans="5:26" ht="51">
      <c r="E56" s="1" t="s">
        <v>28</v>
      </c>
      <c r="F56" s="20"/>
      <c r="G56" s="17">
        <f>(G50/G44)-1</f>
      </c>
      <c r="H56" s="17">
        <f>(H50/H44)-1</f>
      </c>
      <c r="I56" s="17">
        <f>(I50/I44)-1</f>
      </c>
      <c r="J56" s="17">
        <f>(J50/J44)-1</f>
      </c>
      <c r="K56" s="17">
        <f>(K50/K44)-1</f>
      </c>
      <c r="L56" s="17">
        <f>(L50/L44)-1</f>
      </c>
      <c r="M56" s="17">
        <f>(M50/M44)-1</f>
      </c>
      <c r="N56" s="17">
        <f>(N50/N44)-1</f>
      </c>
      <c r="O56" s="17">
        <f>(O50/O44)-1</f>
      </c>
      <c r="P56" s="17">
        <f>(P50/P44)-1</f>
      </c>
      <c r="Q56" s="17">
        <f>(Q50/Q44)-1</f>
      </c>
      <c r="R56" s="17">
        <f>(R50/R44)-1</f>
      </c>
      <c r="S56" s="17">
        <f>(S50/S44)-1</f>
      </c>
      <c r="T56" s="17">
        <f>(T50/T44)-1</f>
      </c>
      <c r="U56" s="17">
        <f>(U50/U44)-1</f>
      </c>
      <c r="V56" s="17">
        <f>(V50/V44)-1</f>
      </c>
      <c r="W56" s="17">
        <f>(W50/W44)-1</f>
      </c>
      <c r="X56" s="17">
        <f>(X50/X44)-1</f>
      </c>
      <c r="Y56" s="17">
        <f>(Y50/Y44)-1</f>
      </c>
      <c r="Z56" s="17">
        <f>(Z50/Z44)-1</f>
      </c>
    </row>
    <row r="57" spans="5:26" ht="51">
      <c r="E57" s="1" t="s">
        <v>20</v>
      </c>
      <c r="F57" s="20"/>
      <c r="G57" s="17">
        <f>(G52/G46)-1</f>
      </c>
      <c r="H57" s="17">
        <f>(H52/H46)-1</f>
      </c>
      <c r="I57" s="17">
        <f>(I52/I46)-1</f>
      </c>
      <c r="J57" s="17">
        <f>(J52/J46)-1</f>
      </c>
      <c r="K57" s="17">
        <f>(K52/K46)-1</f>
      </c>
      <c r="L57" s="17">
        <f>(L52/L46)-1</f>
      </c>
      <c r="M57" s="17">
        <f>(M52/M46)-1</f>
      </c>
      <c r="N57" s="17">
        <f>(N52/N46)-1</f>
      </c>
      <c r="O57" s="17">
        <f>(O52/O46)-1</f>
      </c>
      <c r="P57" s="17">
        <f>(P52/P46)-1</f>
      </c>
      <c r="Q57" s="17">
        <f>(Q52/Q46)-1</f>
      </c>
      <c r="R57" s="17">
        <f>(R52/R46)-1</f>
      </c>
      <c r="S57" s="17">
        <f>(S52/S46)-1</f>
      </c>
      <c r="T57" s="17">
        <f>(T52/T46)-1</f>
      </c>
      <c r="U57" s="17">
        <f>(U52/U46)-1</f>
      </c>
      <c r="V57" s="17">
        <f>(V52/V46)-1</f>
      </c>
      <c r="W57" s="17">
        <f>(W52/W46)-1</f>
      </c>
      <c r="X57" s="17">
        <f>(X52/X46)-1</f>
      </c>
      <c r="Y57" s="17">
        <f>(Y52/Y46)-1</f>
      </c>
      <c r="Z57" s="17">
        <f>(Z52/Z46)-1</f>
      </c>
    </row>
    <row r="58" spans="5:26" ht="51">
      <c r="E58" s="1" t="s">
        <v>11</v>
      </c>
      <c r="F58" s="20"/>
      <c r="G58" s="17">
        <f>(G53/G47)-1</f>
      </c>
      <c r="H58" s="17">
        <f>(H53/H47)-1</f>
      </c>
      <c r="I58" s="17">
        <f>(I53/I47)-1</f>
      </c>
      <c r="J58" s="17">
        <f>(J53/J47)-1</f>
      </c>
      <c r="K58" s="17">
        <f>(K53/K47)-1</f>
      </c>
      <c r="L58" s="17">
        <f>(L53/L47)-1</f>
      </c>
      <c r="M58" s="17">
        <f>(M53/M47)-1</f>
      </c>
      <c r="N58" s="17">
        <f>(N53/N47)-1</f>
      </c>
      <c r="O58" s="17">
        <f>(O53/O47)-1</f>
      </c>
      <c r="P58" s="17">
        <f>(P53/P47)-1</f>
      </c>
      <c r="Q58" s="17">
        <f>(Q53/Q47)-1</f>
      </c>
      <c r="R58" s="17">
        <f>(R53/R47)-1</f>
      </c>
      <c r="S58" s="17">
        <f>(S53/S47)-1</f>
      </c>
      <c r="T58" s="17">
        <f>(T53/T47)-1</f>
      </c>
      <c r="U58" s="17">
        <f>(U53/U47)-1</f>
      </c>
      <c r="V58" s="17">
        <f>(V53/V47)-1</f>
      </c>
      <c r="W58" s="17">
        <f>(W53/W47)-1</f>
      </c>
      <c r="X58" s="17">
        <f>(X53/X47)-1</f>
      </c>
      <c r="Y58" s="17">
        <f>(Y53/Y47)-1</f>
      </c>
      <c r="Z58" s="17">
        <f>(Z53/Z47)-1</f>
      </c>
    </row>
    <row r="59" spans="5:26" ht="51">
      <c r="E59" s="1" t="s">
        <v>21</v>
      </c>
      <c r="F59" s="20"/>
      <c r="G59" s="17">
        <f>(G55/G49)-1</f>
      </c>
      <c r="H59" s="17">
        <f>(H55/H49)-1</f>
      </c>
      <c r="I59" s="17">
        <f>(I55/I49)-1</f>
      </c>
      <c r="J59" s="17">
        <f>(J55/J49)-1</f>
      </c>
      <c r="K59" s="17">
        <f>(K55/K49)-1</f>
      </c>
      <c r="L59" s="17">
        <f>(L55/L49)-1</f>
      </c>
      <c r="M59" s="17">
        <f>(M55/M49)-1</f>
      </c>
      <c r="N59" s="17">
        <f>(N55/N49)-1</f>
      </c>
      <c r="O59" s="17">
        <f>(O55/O49)-1</f>
      </c>
      <c r="P59" s="17">
        <f>(P55/P49)-1</f>
      </c>
      <c r="Q59" s="17">
        <f>(Q55/Q49)-1</f>
      </c>
      <c r="R59" s="17">
        <f>(R55/R49)-1</f>
      </c>
      <c r="S59" s="17">
        <f>(S55/S49)-1</f>
      </c>
      <c r="T59" s="17">
        <f>(T55/T49)-1</f>
      </c>
      <c r="U59" s="17">
        <f>(U55/U49)-1</f>
      </c>
      <c r="V59" s="17">
        <f>(V55/V49)-1</f>
      </c>
      <c r="W59" s="17">
        <f>(W55/W49)-1</f>
      </c>
      <c r="X59" s="17">
        <f>(X55/X49)-1</f>
      </c>
      <c r="Y59" s="17">
        <f>(Y55/Y49)-1</f>
      </c>
      <c r="Z59" s="17">
        <f>(Z55/Z49)-1</f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