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9" windowHeight="86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<sst xmlns="http://schemas.openxmlformats.org/spreadsheetml/2006/main" count="93" uniqueCount="45">
  <si>
    <t>Cost Per Therm (NG)</t>
  </si>
  <si>
    <t>Cost per kWh</t>
  </si>
  <si>
    <t>018-Bexell</t>
  </si>
  <si>
    <t xml:space="preserve">Actual cumulative Total Energy (MMbtu) </t>
  </si>
  <si>
    <t>Baseline cumulative electricity (kWh)</t>
  </si>
  <si>
    <t>Baseline cumulative Total Energy (MMBtu)</t>
  </si>
  <si>
    <t>% Difference vs. Baseline Electricity (kWh) daily</t>
  </si>
  <si>
    <t>Electricity</t>
  </si>
  <si>
    <t>106-506-NO</t>
  </si>
  <si>
    <t>Category % Difference</t>
  </si>
  <si>
    <t>Adams Hall Calculations</t>
  </si>
  <si>
    <t>Meter Name</t>
  </si>
  <si>
    <t>Estimated Prize $</t>
  </si>
  <si>
    <t>MORELAND</t>
  </si>
  <si>
    <t>ADAMS HALL</t>
  </si>
  <si>
    <t>060-Adams</t>
  </si>
  <si>
    <t>Multiplier</t>
  </si>
  <si>
    <t>Days Left in Challenge</t>
  </si>
  <si>
    <t>% Difference vs. Baseline Electricity (kWh) cumulative</t>
  </si>
  <si>
    <t>BEXELL</t>
  </si>
  <si>
    <t>Moreland Hall Calculations</t>
  </si>
  <si>
    <t>Overall</t>
  </si>
  <si>
    <t xml:space="preserve">Actual cumulative Natural Gas (therms) </t>
  </si>
  <si>
    <t>Meter Reads</t>
  </si>
  <si>
    <t xml:space="preserve">Actual cumulative electricity (kwh) </t>
  </si>
  <si>
    <t>Adams Hall</t>
  </si>
  <si>
    <t>Bexell Hall Calculations</t>
  </si>
  <si>
    <t>Baseline daily electricity (kWh)</t>
  </si>
  <si>
    <t>Moreland Hall</t>
  </si>
  <si>
    <t>Category Gross Difference</t>
  </si>
  <si>
    <t xml:space="preserve">Actual daily Total Energy (MMBtu) </t>
  </si>
  <si>
    <t>Read for 1/31</t>
  </si>
  <si>
    <t>Utility</t>
  </si>
  <si>
    <t xml:space="preserve">Actual daily Electricity (kWh) </t>
  </si>
  <si>
    <t xml:space="preserve">Actual daily Natural Gas (therms) </t>
  </si>
  <si>
    <t>Baseline daily Natural gas (therms)</t>
  </si>
  <si>
    <t>Meter #</t>
  </si>
  <si>
    <t>% Difference vs. Baseline Total Energy (MMbtu) daily</t>
  </si>
  <si>
    <t>% Difference vs. Baseline Total Energy (MMbtu) cumulative</t>
  </si>
  <si>
    <t>Baseline daily Total Energy (MMBtu)</t>
  </si>
  <si>
    <t>Bexell Hall</t>
  </si>
  <si>
    <t>Baseline cumulative Natural Gas (therms)</t>
  </si>
  <si>
    <t>Results</t>
  </si>
  <si>
    <t>Gross Change in Energy Cumulative</t>
  </si>
  <si>
    <t>Building Name</t>
  </si>
</sst>
</file>

<file path=xl/styles.xml><?xml version="1.0" encoding="utf-8"?>
<styleSheet xmlns="http://schemas.openxmlformats.org/spreadsheetml/2006/main">
  <numFmts count="2">
    <numFmt numFmtId="165" formatCode="m/d/yyyy;@"/>
    <numFmt numFmtId="166" formatCode="&quot;$&quot;#,##0.00"/>
  </numFmts>
  <fonts count="4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NumberFormat="1" applyFont="1" applyFill="1" applyAlignment="1">
      <alignment wrapText="1"/>
    </xf>
    <xf numFmtId="165" fontId="0" fillId="0" borderId="0" xfId="0" applyNumberFormat="1" applyFont="1" applyFill="1" applyAlignment="1">
      <alignment wrapText="1"/>
    </xf>
    <xf numFmtId="0" fontId="1" fillId="0" borderId="0" xfId="0" applyNumberFormat="1" applyFont="1" applyFill="1" applyAlignment="1">
      <alignment wrapText="1"/>
    </xf>
    <xf numFmtId="0" fontId="2" fillId="0" borderId="1" xfId="0" applyNumberFormat="1" applyFont="1" applyFill="1" applyBorder="1" applyAlignment="1">
      <alignment wrapText="1"/>
    </xf>
    <xf numFmtId="0" fontId="0" fillId="0" borderId="1" xfId="0" applyNumberFormat="1" applyFont="1" applyFill="1" applyBorder="1" applyAlignment="1">
      <alignment wrapText="1"/>
    </xf>
    <xf numFmtId="0" fontId="0" fillId="0" borderId="1" xfId="0" applyNumberFormat="1" applyFont="1" applyFill="1" applyBorder="1" applyAlignment="1">
      <alignment horizontal="center" wrapText="1"/>
    </xf>
    <xf numFmtId="0" fontId="0" fillId="2" borderId="1" xfId="0" applyNumberFormat="1" applyFont="1" applyFill="1" applyBorder="1" applyAlignment="1">
      <alignment wrapText="1"/>
    </xf>
    <xf numFmtId="0" fontId="2" fillId="0" borderId="2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horizontal="center" wrapText="1"/>
    </xf>
    <xf numFmtId="0" fontId="0" fillId="2" borderId="2" xfId="0" applyNumberFormat="1" applyFont="1" applyFill="1" applyBorder="1" applyAlignment="1">
      <alignment wrapText="1"/>
    </xf>
    <xf numFmtId="0" fontId="0" fillId="3" borderId="3" xfId="0" applyNumberFormat="1" applyFont="1" applyFill="1" applyBorder="1" applyAlignment="1">
      <alignment wrapText="1"/>
    </xf>
    <xf numFmtId="0" fontId="0" fillId="3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 wrapText="1"/>
    </xf>
    <xf numFmtId="10" fontId="0" fillId="0" borderId="0" xfId="0" applyNumberFormat="1" applyFont="1" applyFill="1" applyAlignment="1">
      <alignment wrapText="1"/>
    </xf>
    <xf numFmtId="3" fontId="0" fillId="0" borderId="0" xfId="0" applyNumberFormat="1" applyFont="1" applyFill="1" applyAlignment="1">
      <alignment wrapText="1"/>
    </xf>
    <xf numFmtId="166" fontId="0" fillId="0" borderId="0" xfId="0" applyNumberFormat="1" applyFont="1" applyFill="1" applyAlignment="1">
      <alignment wrapText="1"/>
    </xf>
    <xf numFmtId="0" fontId="2" fillId="3" borderId="0" xfId="0" applyNumberFormat="1" applyFont="1" applyFill="1" applyAlignment="1">
      <alignment wrapText="1"/>
    </xf>
    <xf numFmtId="0" fontId="0" fillId="4" borderId="0" xfId="0" applyNumberFormat="1" applyFont="1" applyFill="1" applyAlignment="1">
      <alignment wrapText="1"/>
    </xf>
    <xf numFmtId="0" fontId="0" fillId="0" borderId="3" xfId="0" applyNumberFormat="1" applyFont="1" applyFill="1" applyBorder="1" applyAlignment="1">
      <alignment wrapText="1"/>
    </xf>
    <xf numFmtId="0" fontId="0" fillId="3" borderId="1" xfId="0" applyNumberFormat="1" applyFont="1" applyFill="1" applyBorder="1" applyAlignment="1">
      <alignment wrapText="1"/>
    </xf>
    <xf numFmtId="0" fontId="2" fillId="0" borderId="3" xfId="0" applyNumberFormat="1" applyFont="1" applyFill="1" applyBorder="1" applyAlignment="1">
      <alignment wrapText="1"/>
    </xf>
    <xf numFmtId="4" fontId="0" fillId="0" borderId="0" xfId="0" applyNumberFormat="1" applyFont="1" applyFill="1" applyAlignment="1">
      <alignment wrapText="1"/>
    </xf>
    <xf numFmtId="0" fontId="3" fillId="3" borderId="0" xfId="0" applyNumberFormat="1" applyFont="1" applyFill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69696"/>
      <rgbColor rgb="00FFFF99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77"/>
  <sheetViews>
    <sheetView tabSelected="1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7.140625" defaultRowHeight="12.75" customHeight="1"/>
  <cols>
    <col min="1" max="27" width="17.140625" style="0" customWidth="1"/>
  </cols>
  <sheetData>
    <row r="1" spans="1:26" ht="12.75" customHeight="1">
      <c r="A1" s="1" t="s">
        <v>44</v>
      </c>
      <c r="B1" s="1" t="s">
        <v>32</v>
      </c>
      <c r="C1" s="1" t="s">
        <v>11</v>
      </c>
      <c r="D1" s="1" t="s">
        <v>36</v>
      </c>
      <c r="E1" s="1" t="s">
        <v>16</v>
      </c>
      <c r="F1" s="1" t="s">
        <v>31</v>
      </c>
      <c r="G1" s="2">
        <v>40575</v>
      </c>
      <c r="H1" s="2">
        <v>40576</v>
      </c>
      <c r="I1" s="2">
        <v>40577</v>
      </c>
      <c r="J1" s="2">
        <v>40578</v>
      </c>
      <c r="K1" s="2">
        <v>40581</v>
      </c>
      <c r="L1" s="2">
        <v>40582</v>
      </c>
      <c r="M1" s="2">
        <v>40583</v>
      </c>
      <c r="N1" s="2">
        <v>40584</v>
      </c>
      <c r="O1" s="2">
        <v>40585</v>
      </c>
      <c r="P1" s="2">
        <v>40588</v>
      </c>
      <c r="Q1" s="2">
        <v>40589</v>
      </c>
      <c r="R1" s="2">
        <v>40590</v>
      </c>
      <c r="S1" s="2">
        <v>40591</v>
      </c>
      <c r="T1" s="2">
        <v>40592</v>
      </c>
      <c r="U1" s="2">
        <v>40595</v>
      </c>
      <c r="V1" s="2">
        <v>40596</v>
      </c>
      <c r="W1" s="2">
        <v>40597</v>
      </c>
      <c r="X1" s="2">
        <v>40598</v>
      </c>
      <c r="Y1" s="2">
        <v>40599</v>
      </c>
      <c r="Z1" s="2">
        <v>40602</v>
      </c>
    </row>
    <row r="2" ht="15.75">
      <c r="A2" s="3" t="s">
        <v>23</v>
      </c>
    </row>
    <row r="3" spans="1:27" ht="12.75" customHeight="1">
      <c r="A3" s="4" t="s">
        <v>25</v>
      </c>
      <c r="B3" s="5" t="s">
        <v>7</v>
      </c>
      <c r="C3" s="5" t="s">
        <v>14</v>
      </c>
      <c r="D3" s="6" t="s">
        <v>15</v>
      </c>
      <c r="E3" s="5">
        <v>1</v>
      </c>
      <c r="F3" s="5">
        <v>920971.5</v>
      </c>
      <c r="G3" s="5">
        <v>921198.2</v>
      </c>
      <c r="H3" s="7">
        <v>921432</v>
      </c>
      <c r="I3" s="7">
        <v>921652.7</v>
      </c>
      <c r="J3" s="7">
        <v>921892.5</v>
      </c>
      <c r="K3" s="7">
        <v>922419</v>
      </c>
      <c r="L3" s="7">
        <v>922640.7</v>
      </c>
      <c r="M3" s="7">
        <v>922851.6</v>
      </c>
      <c r="N3" s="7">
        <v>923081</v>
      </c>
      <c r="O3" s="7">
        <v>923298.3</v>
      </c>
      <c r="P3" s="7">
        <v>923836.2</v>
      </c>
      <c r="Q3" s="7">
        <v>924079</v>
      </c>
      <c r="R3" s="7">
        <v>924319</v>
      </c>
      <c r="S3" s="7">
        <v>924540</v>
      </c>
      <c r="T3" s="7">
        <v>924757</v>
      </c>
      <c r="U3" s="7">
        <v>925226</v>
      </c>
      <c r="V3" s="7"/>
      <c r="W3" s="7"/>
      <c r="X3" s="7"/>
      <c r="Y3" s="7"/>
      <c r="Z3" s="7"/>
      <c r="AA3" s="5"/>
    </row>
    <row r="4" spans="1:27" ht="12.75" customHeight="1">
      <c r="A4" s="8" t="s">
        <v>40</v>
      </c>
      <c r="B4" s="9" t="s">
        <v>7</v>
      </c>
      <c r="C4" s="9" t="s">
        <v>19</v>
      </c>
      <c r="D4" s="10" t="s">
        <v>2</v>
      </c>
      <c r="E4" s="9">
        <v>1</v>
      </c>
      <c r="F4" s="9">
        <v>3328808</v>
      </c>
      <c r="G4" s="9">
        <v>3329725</v>
      </c>
      <c r="H4" s="11">
        <v>3330557</v>
      </c>
      <c r="I4" s="11">
        <v>3331389</v>
      </c>
      <c r="J4" s="11">
        <v>3332136</v>
      </c>
      <c r="K4" s="11">
        <v>3334023</v>
      </c>
      <c r="L4" s="11">
        <v>3334854</v>
      </c>
      <c r="M4" s="11">
        <v>3335683</v>
      </c>
      <c r="N4" s="11">
        <v>3336489</v>
      </c>
      <c r="O4" s="11">
        <v>3337189</v>
      </c>
      <c r="P4" s="11">
        <v>3338974</v>
      </c>
      <c r="Q4" s="11">
        <v>3339780</v>
      </c>
      <c r="R4" s="11">
        <v>3340651</v>
      </c>
      <c r="S4" s="11">
        <v>3341534</v>
      </c>
      <c r="T4" s="11">
        <v>3342271</v>
      </c>
      <c r="U4" s="11">
        <v>3343918</v>
      </c>
      <c r="V4" s="11"/>
      <c r="W4" s="11"/>
      <c r="X4" s="11"/>
      <c r="Y4" s="11"/>
      <c r="Z4" s="11"/>
      <c r="AA4" s="9"/>
    </row>
    <row r="5" spans="1:27" ht="12.75" customHeight="1">
      <c r="A5" s="8" t="s">
        <v>28</v>
      </c>
      <c r="B5" s="9" t="s">
        <v>7</v>
      </c>
      <c r="C5" s="9" t="s">
        <v>13</v>
      </c>
      <c r="D5" s="10" t="s">
        <v>8</v>
      </c>
      <c r="E5" s="9">
        <v>120</v>
      </c>
      <c r="F5" s="9">
        <v>8113.5</v>
      </c>
      <c r="G5" s="9">
        <v>8117</v>
      </c>
      <c r="H5" s="11">
        <v>8120.3</v>
      </c>
      <c r="I5" s="11">
        <v>8123</v>
      </c>
      <c r="J5" s="11">
        <v>8125.5</v>
      </c>
      <c r="K5" s="11">
        <v>8132</v>
      </c>
      <c r="L5" s="11">
        <v>8135</v>
      </c>
      <c r="M5" s="11">
        <v>8139</v>
      </c>
      <c r="N5" s="11">
        <v>8142</v>
      </c>
      <c r="O5" s="11">
        <v>8145</v>
      </c>
      <c r="P5" s="11">
        <v>8152</v>
      </c>
      <c r="Q5" s="11">
        <v>8154.5</v>
      </c>
      <c r="R5" s="11">
        <v>8158</v>
      </c>
      <c r="S5" s="11">
        <v>8161</v>
      </c>
      <c r="T5" s="11">
        <v>8164.3</v>
      </c>
      <c r="U5" s="11">
        <v>8172</v>
      </c>
      <c r="V5" s="11"/>
      <c r="W5" s="11"/>
      <c r="X5" s="11"/>
      <c r="Y5" s="11"/>
      <c r="Z5" s="11"/>
      <c r="AA5" s="9"/>
    </row>
    <row r="6" spans="1:27" ht="12.7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7" spans="1:26" ht="15.75">
      <c r="A7" s="3" t="s">
        <v>42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6" ht="25.5">
      <c r="A8" s="14"/>
      <c r="E8" s="1" t="s">
        <v>9</v>
      </c>
      <c r="G8" s="15">
        <f>(((G37+G54)+G71)/((G31+G48)+G65))-1</f>
      </c>
      <c r="H8" s="15">
        <f>(((H37+H54)+H71)/((H31+H48)+H65))-1</f>
      </c>
      <c r="I8" s="15">
        <f>(((I37+I54)+I71)/((I31+I48)+I65))-1</f>
      </c>
      <c r="J8" s="15">
        <f>(((J37+J54)+J71)/((J31+J48)+J65))-1</f>
      </c>
      <c r="K8" s="15">
        <f>(((K37+K54)+K71)/((K31+K48)+K65))-1</f>
      </c>
      <c r="L8" s="15">
        <f>(((L37+L54)+L71)/((L31+L48)+L65))-1</f>
      </c>
      <c r="M8" s="15">
        <f>(((M37+M54)+M71)/((M31+M48)+M65))-1</f>
      </c>
      <c r="N8" s="15">
        <f>(((N37+N54)+N71)/((N31+N48)+N65))-1</f>
      </c>
      <c r="O8" s="15">
        <f>(((O37+O54)+O71)/((O31+O48)+O65))-1</f>
      </c>
      <c r="P8" s="15">
        <f>(((P37+P54)+P71)/((P31+P48)+P65))-1</f>
      </c>
      <c r="Q8" s="15">
        <f>(((Q37+Q54)+Q71)/((Q31+Q48)+Q65))-1</f>
      </c>
      <c r="R8" s="15">
        <f>(((R37+R54)+R71)/((R31+R48)+R65))-1</f>
      </c>
      <c r="S8" s="15">
        <f>(((S37+S54)+S71)/((S31+S48)+S65))-1</f>
      </c>
      <c r="T8" s="15">
        <f>(((T37+T54)+T71)/((T31+T48)+T65))-1</f>
      </c>
      <c r="U8" s="15">
        <f>(((U37+U54)+U71)/((U31+U48)+U65))-1</f>
      </c>
      <c r="V8" s="15">
        <f>(((V37+V54)+V71)/((V31+V48)+V65))-1</f>
      </c>
      <c r="W8" s="15">
        <f>(((W37+W54)+W71)/((W31+W48)+W65))-1</f>
      </c>
      <c r="X8" s="15">
        <f>(((X37+X54)+X71)/((X31+X48)+X65))-1</f>
      </c>
      <c r="Y8" s="15">
        <f>(((Y37+Y54)+Y71)/((Y31+Y48)+Y65))-1</f>
      </c>
      <c r="Z8" s="15">
        <f>(((Z37+Z54)+Z71)/((Z31+Z48)+Z65))-1</f>
      </c>
    </row>
    <row r="9" spans="1:26" ht="25.5">
      <c r="A9" s="14"/>
      <c r="E9" s="1" t="s">
        <v>29</v>
      </c>
      <c r="G9" s="16">
        <f>(G14+G19)+G24</f>
      </c>
      <c r="H9" s="16">
        <f>(H14+H19)+H24</f>
      </c>
      <c r="I9" s="16">
        <f>(I14+I19)+I24</f>
      </c>
      <c r="J9" s="16">
        <f>(J14+J19)+J24</f>
      </c>
      <c r="K9" s="16">
        <f>(K14+K19)+K24</f>
      </c>
      <c r="L9" s="16">
        <f>(L14+L19)+L24</f>
      </c>
      <c r="M9" s="16">
        <f>(M14+M19)+M24</f>
      </c>
      <c r="N9" s="16">
        <f>(N14+N19)+N24</f>
      </c>
      <c r="O9" s="16">
        <f>(O14+O19)+O24</f>
      </c>
      <c r="P9" s="16">
        <f>(P14+P19)+P24</f>
      </c>
      <c r="Q9" s="16">
        <f>(Q14+Q19)+Q24</f>
      </c>
      <c r="R9" s="16">
        <f>(R14+R19)+R24</f>
      </c>
      <c r="S9" s="16">
        <f>(S14+S19)+S24</f>
      </c>
      <c r="T9" s="16">
        <f>(T14+T19)+T24</f>
      </c>
      <c r="U9" s="16">
        <f>(U14+U19)+U24</f>
      </c>
      <c r="V9" s="16">
        <f>(V14+V19)+V24</f>
      </c>
      <c r="W9" s="16">
        <f>(W14+W19)+W24</f>
      </c>
      <c r="X9" s="16">
        <f>(X14+X19)+X24</f>
      </c>
      <c r="Y9" s="16">
        <f>(Y14+Y19)+Y24</f>
      </c>
      <c r="Z9" s="16">
        <f>(Z14+Z19)+Z24</f>
      </c>
    </row>
    <row r="10" spans="1:26" ht="25.5">
      <c r="A10" s="14" t="s">
        <v>21</v>
      </c>
      <c r="E10" s="1" t="s">
        <v>17</v>
      </c>
      <c r="F10" s="1">
        <v>28</v>
      </c>
      <c r="G10" s="1">
        <v>27</v>
      </c>
      <c r="H10" s="1">
        <v>26</v>
      </c>
      <c r="I10" s="1">
        <v>25</v>
      </c>
      <c r="J10" s="1">
        <v>24</v>
      </c>
      <c r="K10" s="1">
        <v>21</v>
      </c>
      <c r="L10" s="1">
        <v>20</v>
      </c>
      <c r="M10" s="1">
        <v>19</v>
      </c>
      <c r="N10" s="1">
        <v>18</v>
      </c>
      <c r="O10" s="1">
        <v>17</v>
      </c>
      <c r="P10" s="1">
        <v>14</v>
      </c>
      <c r="Q10" s="1">
        <v>13</v>
      </c>
      <c r="R10" s="1">
        <v>12</v>
      </c>
      <c r="S10" s="1">
        <v>11</v>
      </c>
      <c r="T10" s="1">
        <v>10</v>
      </c>
      <c r="U10" s="1">
        <v>7</v>
      </c>
      <c r="V10" s="1">
        <v>6</v>
      </c>
      <c r="W10" s="1">
        <v>5</v>
      </c>
      <c r="X10" s="1">
        <v>4</v>
      </c>
      <c r="Y10" s="1">
        <v>3</v>
      </c>
      <c r="Z10" s="1">
        <v>0</v>
      </c>
    </row>
    <row r="11" spans="1:26" ht="25.5">
      <c r="A11" s="14" t="s">
        <v>0</v>
      </c>
      <c r="B11" s="1">
        <v>0.93</v>
      </c>
      <c r="C11" s="14" t="s">
        <v>1</v>
      </c>
      <c r="D11" s="1">
        <v>0.05</v>
      </c>
      <c r="E11" s="1" t="s">
        <v>12</v>
      </c>
      <c r="G11" s="17">
        <f>((((((G31-G37)+(G48-G54))+(G65-G71))*$D$11)+((((G32-G38)+(G49-G55))+(G66-G72))*$B$11))*28)/(28-G10)</f>
      </c>
      <c r="H11" s="17">
        <f>((((((H31-H37)+(H48-H54))+(H65-H71))*$D$11)+((((H32-H38)+(H49-H55))+(H66-H72))*$B$11))*28)/(28-H10)</f>
      </c>
      <c r="I11" s="17">
        <f>((((((I31-I37)+(I48-I54))+(I65-I71))*$D$11)+((((I32-I38)+(I49-I55))+(I66-I72))*$B$11))*28)/(28-I10)</f>
      </c>
      <c r="J11" s="17">
        <f>((((((J31-J37)+(J48-J54))+(J65-J71))*$D$11)+((((J32-J38)+(J49-J55))+(J66-J72))*$B$11))*28)/(28-J10)</f>
      </c>
      <c r="K11" s="17">
        <f>((((((K31-K37)+(K48-K54))+(K65-K71))*$D$11)+((((K32-K38)+(K49-K55))+(K66-K72))*$B$11))*28)/(28-K10)</f>
      </c>
      <c r="L11" s="17">
        <f>((((((L31-L37)+(L48-L54))+(L65-L71))*$D$11)+((((L32-L38)+(L49-L55))+(L66-L72))*$B$11))*28)/(28-L10)</f>
      </c>
      <c r="M11" s="17">
        <f>((((((M31-M37)+(M48-M54))+(M65-M71))*$D$11)+((((M32-M38)+(M49-M55))+(M66-M72))*$B$11))*28)/(28-M10)</f>
      </c>
      <c r="N11" s="17">
        <f>((((((N31-N37)+(N48-N54))+(N65-N71))*$D$11)+((((N32-N38)+(N49-N55))+(N66-N72))*$B$11))*28)/(28-N10)</f>
      </c>
      <c r="O11" s="17">
        <f>((((((O31-O37)+(O48-O54))+(O65-O71))*$D$11)+((((O32-O38)+(O49-O55))+(O66-O72))*$B$11))*28)/(28-O10)</f>
      </c>
      <c r="P11" s="17">
        <f>((((((P31-P37)+(P48-P54))+(P65-P71))*$D$11)+((((P32-P38)+(P49-P55))+(P66-P72))*$B$11))*28)/(28-P10)</f>
      </c>
      <c r="Q11" s="17">
        <f>((((((Q31-Q37)+(Q48-Q54))+(Q65-Q71))*$D$11)+((((Q32-Q38)+(Q49-Q55))+(Q66-Q72))*$B$11))*28)/(28-Q10)</f>
      </c>
      <c r="R11" s="17">
        <f>((((((R31-R37)+(R48-R54))+(R65-R71))*$D$11)+((((R32-R38)+(R49-R55))+(R66-R72))*$B$11))*28)/(28-R10)</f>
      </c>
      <c r="S11" s="17">
        <f>((((((S31-S37)+(S48-S54))+(S65-S71))*$D$11)+((((S32-S38)+(S49-S55))+(S66-S72))*$B$11))*28)/(28-S10)</f>
      </c>
      <c r="T11" s="17">
        <f>((((((T31-T37)+(T48-T54))+(T65-T71))*$D$11)+((((T32-T38)+(T49-T55))+(T66-T72))*$B$11))*28)/(28-T10)</f>
      </c>
      <c r="U11" s="17">
        <f>((((((U31-U37)+(U48-U54))+(U65-U71))*$D$11)+((((U32-U38)+(U49-U55))+(U66-U72))*$B$11))*28)/(28-U10)</f>
      </c>
      <c r="V11" s="17">
        <f>((((((V31-V37)+(V48-V54))+(V65-V71))*$D$11)+((((V32-V38)+(V49-V55))+(V66-V72))*$B$11))*28)/(28-V10)</f>
      </c>
      <c r="W11" s="17">
        <f>((((((W31-W37)+(W48-W54))+(W65-W71))*$D$11)+((((W32-W38)+(W49-W55))+(W66-W72))*$B$11))*28)/(28-W10)</f>
      </c>
      <c r="X11" s="17">
        <f>((((((X31-X37)+(X48-X54))+(X65-X71))*$D$11)+((((X32-X38)+(X49-X55))+(X66-X72))*$B$11))*28)/(28-X10)</f>
      </c>
      <c r="Y11" s="17">
        <f>((((((Y31-Y37)+(Y48-Y54))+(Y65-Y71))*$D$11)+((((Y32-Y38)+(Y49-Y55))+(Y66-Y72))*$B$11))*28)/(28-Y10)</f>
      </c>
      <c r="Z11" s="17">
        <f>((((((Z31-Z37)+(Z48-Z54))+(Z65-Z71))*$D$11)+((((Z32-Z38)+(Z49-Z55))+(Z66-Z72))*$B$11))*28)/(28-Z10)</f>
      </c>
    </row>
    <row r="12" spans="1:27" ht="12.75" customHeight="1">
      <c r="A12" s="18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</row>
    <row r="13" spans="1:26" ht="25.5">
      <c r="A13" s="14" t="s">
        <v>25</v>
      </c>
      <c r="E13" s="1" t="s">
        <v>33</v>
      </c>
      <c r="F13" s="19"/>
      <c r="G13" s="16">
        <f>G34</f>
      </c>
      <c r="H13" s="16">
        <f>H34</f>
      </c>
      <c r="I13" s="16">
        <f>I34</f>
      </c>
      <c r="J13" s="16">
        <f>J34</f>
      </c>
      <c r="K13" s="16">
        <f>K34</f>
      </c>
      <c r="L13" s="16">
        <f>L34</f>
      </c>
      <c r="M13" s="16">
        <f>M34</f>
      </c>
      <c r="N13" s="16">
        <f>N34</f>
      </c>
      <c r="O13" s="16">
        <f>O34</f>
      </c>
      <c r="P13" s="16">
        <f>P34</f>
      </c>
      <c r="Q13" s="16">
        <f>Q34</f>
      </c>
      <c r="R13" s="16">
        <f>R34</f>
      </c>
      <c r="S13" s="16">
        <f>S34</f>
      </c>
      <c r="T13" s="16">
        <f>T34</f>
      </c>
      <c r="U13" s="16">
        <f>U34</f>
      </c>
      <c r="V13" s="16">
        <f>V34</f>
      </c>
      <c r="W13" s="16">
        <f>W34</f>
      </c>
      <c r="X13" s="16">
        <f>X34</f>
      </c>
      <c r="Y13" s="16">
        <f>Y34</f>
      </c>
      <c r="Z13" s="16">
        <f>Z34</f>
      </c>
    </row>
    <row r="14" spans="1:26" ht="38.25">
      <c r="A14" s="5"/>
      <c r="E14" s="1" t="s">
        <v>43</v>
      </c>
      <c r="F14" s="19"/>
      <c r="G14" s="16">
        <f>G37-G31</f>
      </c>
      <c r="H14" s="16">
        <f>H37-H31</f>
      </c>
      <c r="I14" s="16">
        <f>I37-I31</f>
      </c>
      <c r="J14" s="16">
        <f>J37-J31</f>
      </c>
      <c r="K14" s="16">
        <f>K37-K31</f>
      </c>
      <c r="L14" s="16">
        <f>L37-L31</f>
      </c>
      <c r="M14" s="16">
        <f>M37-M31</f>
      </c>
      <c r="N14" s="16">
        <f>N37-N31</f>
      </c>
      <c r="O14" s="16">
        <f>O37-O31</f>
      </c>
      <c r="P14" s="16">
        <f>P37-P31</f>
      </c>
      <c r="Q14" s="16">
        <f>Q37-Q31</f>
      </c>
      <c r="R14" s="16">
        <f>R37-R31</f>
      </c>
      <c r="S14" s="16">
        <f>S37-S31</f>
      </c>
      <c r="T14" s="16">
        <f>T37-T31</f>
      </c>
      <c r="U14" s="16">
        <f>U37-U31</f>
      </c>
      <c r="V14" s="16">
        <f>V37-V31</f>
      </c>
      <c r="W14" s="16">
        <f>W37-W31</f>
      </c>
      <c r="X14" s="16">
        <f>X37-X31</f>
      </c>
      <c r="Y14" s="16">
        <f>Y37-Y31</f>
      </c>
      <c r="Z14" s="16">
        <f>Z37-Z31</f>
      </c>
    </row>
    <row r="15" spans="1:26" ht="51">
      <c r="A15" s="20"/>
      <c r="E15" s="1" t="s">
        <v>6</v>
      </c>
      <c r="F15" s="19"/>
      <c r="G15" s="15">
        <f>G41</f>
      </c>
      <c r="H15" s="15">
        <f>H41</f>
      </c>
      <c r="I15" s="15">
        <f>I41</f>
      </c>
      <c r="J15" s="15">
        <f>J41</f>
      </c>
      <c r="K15" s="15">
        <f>K41</f>
      </c>
      <c r="L15" s="15">
        <f>L41</f>
      </c>
      <c r="M15" s="15">
        <f>M41</f>
      </c>
      <c r="N15" s="15">
        <f>N41</f>
      </c>
      <c r="O15" s="15">
        <f>O41</f>
      </c>
      <c r="P15" s="15">
        <f>P41</f>
      </c>
      <c r="Q15" s="15">
        <f>Q41</f>
      </c>
      <c r="R15" s="15">
        <f>R41</f>
      </c>
      <c r="S15" s="15">
        <f>S41</f>
      </c>
      <c r="T15" s="15">
        <f>T41</f>
      </c>
      <c r="U15" s="15">
        <f>U41</f>
      </c>
      <c r="V15" s="15">
        <f>V41</f>
      </c>
      <c r="W15" s="15">
        <f>W41</f>
      </c>
      <c r="X15" s="15">
        <f>X41</f>
      </c>
      <c r="Y15" s="15">
        <f>Y41</f>
      </c>
      <c r="Z15" s="15">
        <f>Z41</f>
      </c>
    </row>
    <row r="16" spans="5:26" ht="51">
      <c r="E16" s="1" t="s">
        <v>18</v>
      </c>
      <c r="F16" s="19"/>
      <c r="G16" s="15">
        <f>G43</f>
      </c>
      <c r="H16" s="15">
        <f>H43</f>
      </c>
      <c r="I16" s="15">
        <f>I43</f>
      </c>
      <c r="J16" s="15">
        <f>J43</f>
      </c>
      <c r="K16" s="15">
        <f>K43</f>
      </c>
      <c r="L16" s="15">
        <f>L43</f>
      </c>
      <c r="M16" s="15">
        <f>M43</f>
      </c>
      <c r="N16" s="15">
        <f>N43</f>
      </c>
      <c r="O16" s="15">
        <f>O43</f>
      </c>
      <c r="P16" s="15">
        <f>P43</f>
      </c>
      <c r="Q16" s="15">
        <f>Q43</f>
      </c>
      <c r="R16" s="15">
        <f>R43</f>
      </c>
      <c r="S16" s="15">
        <f>S43</f>
      </c>
      <c r="T16" s="15">
        <f>T43</f>
      </c>
      <c r="U16" s="15">
        <f>U43</f>
      </c>
      <c r="V16" s="15">
        <f>V43</f>
      </c>
      <c r="W16" s="15">
        <f>W43</f>
      </c>
      <c r="X16" s="15">
        <f>X43</f>
      </c>
      <c r="Y16" s="15">
        <f>Y43</f>
      </c>
      <c r="Z16" s="15">
        <f>Z43</f>
      </c>
    </row>
    <row r="17" spans="1:27" ht="12.75" customHeight="1">
      <c r="A17" s="21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</row>
    <row r="18" spans="1:26" ht="25.5">
      <c r="A18" s="22" t="s">
        <v>40</v>
      </c>
      <c r="E18" s="1" t="s">
        <v>33</v>
      </c>
      <c r="F18" s="19"/>
      <c r="G18" s="16">
        <f>G51</f>
      </c>
      <c r="H18" s="16">
        <f>H51</f>
      </c>
      <c r="I18" s="16">
        <f>I51</f>
      </c>
      <c r="J18" s="16">
        <f>J51</f>
      </c>
      <c r="K18" s="16">
        <f>K51</f>
      </c>
      <c r="L18" s="16">
        <f>L51</f>
      </c>
      <c r="M18" s="16">
        <f>M51</f>
      </c>
      <c r="N18" s="16">
        <f>N51</f>
      </c>
      <c r="O18" s="16">
        <f>O51</f>
      </c>
      <c r="P18" s="16">
        <f>P51</f>
      </c>
      <c r="Q18" s="16">
        <f>Q51</f>
      </c>
      <c r="R18" s="16">
        <f>R51</f>
      </c>
      <c r="S18" s="16">
        <f>S51</f>
      </c>
      <c r="T18" s="16">
        <f>T51</f>
      </c>
      <c r="U18" s="16">
        <f>U51</f>
      </c>
      <c r="V18" s="16">
        <f>V51</f>
      </c>
      <c r="W18" s="16">
        <f>W51</f>
      </c>
      <c r="X18" s="16">
        <f>X51</f>
      </c>
      <c r="Y18" s="16">
        <f>Y51</f>
      </c>
      <c r="Z18" s="16">
        <f>Z51</f>
      </c>
    </row>
    <row r="19" spans="1:26" ht="38.25">
      <c r="A19" s="5"/>
      <c r="E19" s="1" t="s">
        <v>43</v>
      </c>
      <c r="F19" s="19"/>
      <c r="G19" s="1">
        <f>G54-G48</f>
      </c>
      <c r="H19" s="1">
        <f>H54-H48</f>
      </c>
      <c r="I19" s="1">
        <f>I54-I48</f>
      </c>
      <c r="J19" s="1">
        <f>J54-J48</f>
      </c>
      <c r="K19" s="1">
        <f>K54-K48</f>
      </c>
      <c r="L19" s="1">
        <f>L54-L48</f>
      </c>
      <c r="M19" s="1">
        <f>M54-M48</f>
      </c>
      <c r="N19" s="1">
        <f>N54-N48</f>
      </c>
      <c r="O19" s="1">
        <f>O54-O48</f>
      </c>
      <c r="P19" s="1">
        <f>P54-P48</f>
      </c>
      <c r="Q19" s="1">
        <f>Q54-Q48</f>
      </c>
      <c r="R19" s="1">
        <f>R54-R48</f>
      </c>
      <c r="S19" s="1">
        <f>S54-S48</f>
      </c>
      <c r="T19" s="1">
        <f>T54-T48</f>
      </c>
      <c r="U19" s="1">
        <f>U54-U48</f>
      </c>
      <c r="V19" s="1">
        <f>V54-V48</f>
      </c>
      <c r="W19" s="1">
        <f>W54-W48</f>
      </c>
      <c r="X19" s="1">
        <f>X54-X48</f>
      </c>
      <c r="Y19" s="1">
        <f>Y54-Y48</f>
      </c>
      <c r="Z19" s="1">
        <f>Z54-Z48</f>
      </c>
    </row>
    <row r="20" spans="1:26" ht="51">
      <c r="A20" s="20"/>
      <c r="E20" s="1" t="s">
        <v>6</v>
      </c>
      <c r="F20" s="19"/>
      <c r="G20" s="15">
        <f>G58</f>
      </c>
      <c r="H20" s="15">
        <f>H58</f>
      </c>
      <c r="I20" s="15">
        <f>I58</f>
      </c>
      <c r="J20" s="15">
        <f>J58</f>
      </c>
      <c r="K20" s="15">
        <f>K58</f>
      </c>
      <c r="L20" s="15">
        <f>L58</f>
      </c>
      <c r="M20" s="15">
        <f>M58</f>
      </c>
      <c r="N20" s="15">
        <f>N58</f>
      </c>
      <c r="O20" s="15">
        <f>O58</f>
      </c>
      <c r="P20" s="15">
        <f>P58</f>
      </c>
      <c r="Q20" s="15">
        <f>Q58</f>
      </c>
      <c r="R20" s="15">
        <f>R58</f>
      </c>
      <c r="S20" s="15">
        <f>S58</f>
      </c>
      <c r="T20" s="15">
        <f>T58</f>
      </c>
      <c r="U20" s="15">
        <f>U58</f>
      </c>
      <c r="V20" s="15">
        <f>V58</f>
      </c>
      <c r="W20" s="15">
        <f>W58</f>
      </c>
      <c r="X20" s="15">
        <f>X58</f>
      </c>
      <c r="Y20" s="15">
        <f>Y58</f>
      </c>
      <c r="Z20" s="15">
        <f>Z58</f>
      </c>
    </row>
    <row r="21" spans="5:26" ht="51">
      <c r="E21" s="1" t="s">
        <v>18</v>
      </c>
      <c r="F21" s="19"/>
      <c r="G21" s="15">
        <f>G60</f>
      </c>
      <c r="H21" s="15">
        <f>H60</f>
      </c>
      <c r="I21" s="15">
        <f>I60</f>
      </c>
      <c r="J21" s="15">
        <f>J60</f>
      </c>
      <c r="K21" s="15">
        <f>K60</f>
      </c>
      <c r="L21" s="15">
        <f>L60</f>
      </c>
      <c r="M21" s="15">
        <f>M60</f>
      </c>
      <c r="N21" s="15">
        <f>N60</f>
      </c>
      <c r="O21" s="15">
        <f>O60</f>
      </c>
      <c r="P21" s="15">
        <f>P60</f>
      </c>
      <c r="Q21" s="15">
        <f>Q60</f>
      </c>
      <c r="R21" s="15">
        <f>R60</f>
      </c>
      <c r="S21" s="15">
        <f>S60</f>
      </c>
      <c r="T21" s="15">
        <f>T60</f>
      </c>
      <c r="U21" s="15">
        <f>U60</f>
      </c>
      <c r="V21" s="15">
        <f>V60</f>
      </c>
      <c r="W21" s="15">
        <f>W60</f>
      </c>
      <c r="X21" s="15">
        <f>X60</f>
      </c>
      <c r="Y21" s="15">
        <f>Y60</f>
      </c>
      <c r="Z21" s="15">
        <f>Z60</f>
      </c>
    </row>
    <row r="22" spans="1:27" ht="12.7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</row>
    <row r="23" spans="1:26" ht="25.5">
      <c r="A23" s="14" t="s">
        <v>28</v>
      </c>
      <c r="E23" s="1" t="s">
        <v>33</v>
      </c>
      <c r="F23" s="19"/>
      <c r="G23" s="16">
        <f>G68</f>
      </c>
      <c r="H23" s="16">
        <f>H68</f>
      </c>
      <c r="I23" s="16">
        <f>I68</f>
      </c>
      <c r="J23" s="16">
        <f>J68</f>
      </c>
      <c r="K23" s="16">
        <f>K68</f>
      </c>
      <c r="L23" s="16">
        <f>L68</f>
      </c>
      <c r="M23" s="16">
        <f>M68</f>
      </c>
      <c r="N23" s="16">
        <f>N68</f>
      </c>
      <c r="O23" s="16">
        <f>O68</f>
      </c>
      <c r="P23" s="16">
        <f>P68</f>
      </c>
      <c r="Q23" s="16">
        <f>Q68</f>
      </c>
      <c r="R23" s="16">
        <f>R68</f>
      </c>
      <c r="S23" s="16">
        <f>S68</f>
      </c>
      <c r="T23" s="16">
        <f>T68</f>
      </c>
      <c r="U23" s="16">
        <f>U68</f>
      </c>
      <c r="V23" s="16">
        <f>V68</f>
      </c>
      <c r="W23" s="16">
        <f>W68</f>
      </c>
      <c r="X23" s="16">
        <f>X68</f>
      </c>
      <c r="Y23" s="16">
        <f>Y68</f>
      </c>
      <c r="Z23" s="16">
        <f>Z68</f>
      </c>
    </row>
    <row r="24" spans="5:26" ht="38.25">
      <c r="E24" s="1" t="s">
        <v>43</v>
      </c>
      <c r="F24" s="19"/>
      <c r="G24" s="16">
        <f>G71-G65</f>
      </c>
      <c r="H24" s="16">
        <f>H71-H65</f>
      </c>
      <c r="I24" s="16">
        <f>I71-I65</f>
      </c>
      <c r="J24" s="16">
        <f>J71-J65</f>
      </c>
      <c r="K24" s="16">
        <f>K71-K65</f>
      </c>
      <c r="L24" s="16">
        <f>L71-L65</f>
      </c>
      <c r="M24" s="16">
        <f>M71-M65</f>
      </c>
      <c r="N24" s="16">
        <f>N71-N65</f>
      </c>
      <c r="O24" s="16">
        <f>O71-O65</f>
      </c>
      <c r="P24" s="16">
        <f>P71-P65</f>
      </c>
      <c r="Q24" s="16">
        <f>Q71-Q65</f>
      </c>
      <c r="R24" s="16">
        <f>R71-R65</f>
      </c>
      <c r="S24" s="16">
        <f>S71-S65</f>
      </c>
      <c r="T24" s="16">
        <f>T71-T65</f>
      </c>
      <c r="U24" s="16">
        <f>U71-U65</f>
      </c>
      <c r="V24" s="16">
        <f>V71-V65</f>
      </c>
      <c r="W24" s="16">
        <f>W71-W65</f>
      </c>
      <c r="X24" s="16">
        <f>X71-X65</f>
      </c>
      <c r="Y24" s="16">
        <f>Y71-Y65</f>
      </c>
      <c r="Z24" s="16">
        <f>Z71-Z65</f>
      </c>
    </row>
    <row r="25" spans="5:26" ht="51">
      <c r="E25" s="1" t="s">
        <v>6</v>
      </c>
      <c r="F25" s="19"/>
      <c r="G25" s="15">
        <f>G75</f>
      </c>
      <c r="H25" s="15">
        <f>H75</f>
      </c>
      <c r="I25" s="15">
        <f>I75</f>
      </c>
      <c r="J25" s="15">
        <f>J75</f>
      </c>
      <c r="K25" s="15">
        <f>K75</f>
      </c>
      <c r="L25" s="15">
        <f>L75</f>
      </c>
      <c r="M25" s="15">
        <f>M75</f>
      </c>
      <c r="N25" s="15">
        <f>N75</f>
      </c>
      <c r="O25" s="15">
        <f>O75</f>
      </c>
      <c r="P25" s="15">
        <f>P75</f>
      </c>
      <c r="Q25" s="15">
        <f>Q75</f>
      </c>
      <c r="R25" s="15">
        <f>R75</f>
      </c>
      <c r="S25" s="15">
        <f>S75</f>
      </c>
      <c r="T25" s="15">
        <f>T75</f>
      </c>
      <c r="U25" s="15">
        <f>U75</f>
      </c>
      <c r="V25" s="15">
        <f>V75</f>
      </c>
      <c r="W25" s="15">
        <f>W75</f>
      </c>
      <c r="X25" s="15">
        <f>X75</f>
      </c>
      <c r="Y25" s="15">
        <f>Y75</f>
      </c>
      <c r="Z25" s="15">
        <f>Z75</f>
      </c>
    </row>
    <row r="26" spans="5:26" ht="51">
      <c r="E26" s="1" t="s">
        <v>18</v>
      </c>
      <c r="F26" s="19"/>
      <c r="G26" s="15">
        <f>G77</f>
      </c>
      <c r="H26" s="15">
        <f>H77</f>
      </c>
      <c r="I26" s="15">
        <f>I77</f>
      </c>
      <c r="J26" s="15">
        <f>J77</f>
      </c>
      <c r="K26" s="15">
        <f>K77</f>
      </c>
      <c r="L26" s="15">
        <f>L77</f>
      </c>
      <c r="M26" s="15">
        <f>M77</f>
      </c>
      <c r="N26" s="15">
        <f>N77</f>
      </c>
      <c r="O26" s="15">
        <f>O77</f>
      </c>
      <c r="P26" s="15">
        <f>P77</f>
      </c>
      <c r="Q26" s="15">
        <f>Q77</f>
      </c>
      <c r="R26" s="15">
        <f>R77</f>
      </c>
      <c r="S26" s="15">
        <f>S77</f>
      </c>
      <c r="T26" s="15">
        <f>T77</f>
      </c>
      <c r="U26" s="15">
        <f>U77</f>
      </c>
      <c r="V26" s="15">
        <f>V77</f>
      </c>
      <c r="W26" s="15">
        <f>W77</f>
      </c>
      <c r="X26" s="15">
        <f>X77</f>
      </c>
      <c r="Y26" s="15">
        <f>Y77</f>
      </c>
      <c r="Z26" s="15">
        <f>Z77</f>
      </c>
    </row>
    <row r="27" spans="1:27" ht="12.75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</row>
    <row r="28" spans="1:26" ht="25.5">
      <c r="A28" s="1" t="s">
        <v>10</v>
      </c>
      <c r="E28" s="1" t="s">
        <v>27</v>
      </c>
      <c r="F28" s="19"/>
      <c r="G28" s="1">
        <v>247</v>
      </c>
      <c r="H28" s="1">
        <v>247</v>
      </c>
      <c r="I28" s="1">
        <v>247</v>
      </c>
      <c r="J28" s="1">
        <v>247</v>
      </c>
      <c r="K28" s="1">
        <v>701.6</v>
      </c>
      <c r="L28" s="1">
        <v>247</v>
      </c>
      <c r="M28" s="1">
        <v>247</v>
      </c>
      <c r="N28" s="1">
        <v>247</v>
      </c>
      <c r="O28" s="1">
        <v>247</v>
      </c>
      <c r="P28" s="1">
        <v>701.6</v>
      </c>
      <c r="Q28" s="1">
        <v>247</v>
      </c>
      <c r="R28" s="1">
        <v>247</v>
      </c>
      <c r="S28" s="1">
        <v>247</v>
      </c>
      <c r="T28" s="1">
        <v>247</v>
      </c>
      <c r="U28" s="1">
        <v>701.6</v>
      </c>
      <c r="V28" s="1">
        <v>247</v>
      </c>
      <c r="W28" s="1">
        <v>247</v>
      </c>
      <c r="X28" s="1">
        <v>247</v>
      </c>
      <c r="Y28" s="1">
        <v>247</v>
      </c>
      <c r="Z28" s="1">
        <v>701.6</v>
      </c>
    </row>
    <row r="29" spans="5:26" ht="38.25">
      <c r="E29" s="1" t="s">
        <v>35</v>
      </c>
      <c r="F29" s="19"/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</row>
    <row r="30" spans="5:26" ht="38.25">
      <c r="E30" s="1" t="s">
        <v>39</v>
      </c>
      <c r="F30" s="19"/>
      <c r="G30" s="23">
        <f>G28*0.003412</f>
      </c>
      <c r="H30" s="23">
        <f>H28*0.003412</f>
      </c>
      <c r="I30" s="23">
        <f>I28*0.003412</f>
      </c>
      <c r="J30" s="23">
        <f>J28*0.003412</f>
      </c>
      <c r="K30" s="23">
        <f>K28*0.003412</f>
      </c>
      <c r="L30" s="23">
        <f>L28*0.003412</f>
      </c>
      <c r="M30" s="23">
        <f>M28*0.003412</f>
      </c>
      <c r="N30" s="23">
        <f>N28*0.003412</f>
      </c>
      <c r="O30" s="23">
        <f>O28*0.003412</f>
      </c>
      <c r="P30" s="23">
        <f>P28*0.003412</f>
      </c>
      <c r="Q30" s="23">
        <f>Q28*0.003412</f>
      </c>
      <c r="R30" s="23">
        <f>R28*0.003412</f>
      </c>
      <c r="S30" s="23">
        <f>S28*0.003412</f>
      </c>
      <c r="T30" s="23">
        <f>T28*0.003412</f>
      </c>
      <c r="U30" s="23">
        <f>U28*0.003412</f>
      </c>
      <c r="V30" s="23">
        <f>V28*0.003412</f>
      </c>
      <c r="W30" s="23">
        <f>W28*0.003412</f>
      </c>
      <c r="X30" s="23">
        <f>X28*0.003412</f>
      </c>
      <c r="Y30" s="23">
        <f>Y28*0.003412</f>
      </c>
      <c r="Z30" s="23">
        <f>Z28*0.003412</f>
      </c>
    </row>
    <row r="31" spans="5:26" ht="38.25">
      <c r="E31" s="1" t="s">
        <v>4</v>
      </c>
      <c r="F31" s="19"/>
      <c r="G31" s="1">
        <f>G28</f>
      </c>
      <c r="H31" s="1">
        <f>H28+G31</f>
      </c>
      <c r="I31" s="1">
        <f>I28+H31</f>
      </c>
      <c r="J31" s="1">
        <f>J28+I31</f>
      </c>
      <c r="K31" s="1">
        <f>K28+J31</f>
      </c>
      <c r="L31" s="1">
        <f>L28+K31</f>
      </c>
      <c r="M31" s="1">
        <f>M28+L31</f>
      </c>
      <c r="N31" s="1">
        <f>N28+M31</f>
      </c>
      <c r="O31" s="1">
        <f>O28+N31</f>
      </c>
      <c r="P31" s="1">
        <f>P28+O31</f>
      </c>
      <c r="Q31" s="1">
        <f>Q28+P31</f>
      </c>
      <c r="R31" s="1">
        <f>R28+Q31</f>
      </c>
      <c r="S31" s="1">
        <f>S28+R31</f>
      </c>
      <c r="T31" s="1">
        <f>T28+S31</f>
      </c>
      <c r="U31" s="1">
        <f>U28+T31</f>
      </c>
      <c r="V31" s="1">
        <f>V28+U31</f>
      </c>
      <c r="W31" s="1">
        <f>W28+V31</f>
      </c>
      <c r="X31" s="1">
        <f>X28+W31</f>
      </c>
      <c r="Y31" s="1">
        <f>Y28+X31</f>
      </c>
      <c r="Z31" s="1">
        <f>Z28+Y31</f>
      </c>
    </row>
    <row r="32" spans="5:26" ht="51">
      <c r="E32" s="1" t="s">
        <v>41</v>
      </c>
      <c r="F32" s="19"/>
      <c r="G32" s="1">
        <f>G29</f>
      </c>
      <c r="H32" s="1">
        <f>G32+H29</f>
      </c>
      <c r="I32" s="1">
        <f>H32+I29</f>
      </c>
      <c r="J32" s="1">
        <f>I32+J29</f>
      </c>
      <c r="K32" s="1">
        <f>J32+K29</f>
      </c>
      <c r="L32" s="1">
        <f>K32+L29</f>
      </c>
      <c r="M32" s="1">
        <f>L32+M29</f>
      </c>
      <c r="N32" s="1">
        <f>M32+N29</f>
      </c>
      <c r="O32" s="1">
        <f>N32+O29</f>
      </c>
      <c r="P32" s="1">
        <f>O32+P29</f>
      </c>
      <c r="Q32" s="1">
        <f>P32+Q29</f>
      </c>
      <c r="R32" s="1">
        <f>Q32+R29</f>
      </c>
      <c r="S32" s="1">
        <f>R32+S29</f>
      </c>
      <c r="T32" s="1">
        <f>S32+T29</f>
      </c>
      <c r="U32" s="1">
        <f>T32+U29</f>
      </c>
      <c r="V32" s="1">
        <f>U32+V29</f>
      </c>
      <c r="W32" s="1">
        <f>V32+W29</f>
      </c>
      <c r="X32" s="1">
        <f>W32+X29</f>
      </c>
      <c r="Y32" s="1">
        <f>X32+Y29</f>
      </c>
      <c r="Z32" s="1">
        <f>Y32+Z29</f>
      </c>
    </row>
    <row r="33" spans="5:26" ht="38.25">
      <c r="E33" s="1" t="s">
        <v>5</v>
      </c>
      <c r="F33" s="19"/>
      <c r="G33" s="23">
        <f>G30</f>
      </c>
      <c r="H33" s="23">
        <f>H30+G33</f>
      </c>
      <c r="I33" s="23">
        <f>I30+H33</f>
      </c>
      <c r="J33" s="23">
        <f>J30+I33</f>
      </c>
      <c r="K33" s="23">
        <f>K30+J33</f>
      </c>
      <c r="L33" s="23">
        <f>L30+K33</f>
      </c>
      <c r="M33" s="23">
        <f>M30+L33</f>
      </c>
      <c r="N33" s="23">
        <f>N30+M33</f>
      </c>
      <c r="O33" s="23">
        <f>O30+N33</f>
      </c>
      <c r="P33" s="23">
        <f>P30+O33</f>
      </c>
      <c r="Q33" s="23">
        <f>Q30+P33</f>
      </c>
      <c r="R33" s="23">
        <f>R30+Q33</f>
      </c>
      <c r="S33" s="23">
        <f>S30+R33</f>
      </c>
      <c r="T33" s="23">
        <f>T30+S33</f>
      </c>
      <c r="U33" s="23">
        <f>U30+T33</f>
      </c>
      <c r="V33" s="23">
        <f>V30+U33</f>
      </c>
      <c r="W33" s="23">
        <f>W30+V33</f>
      </c>
      <c r="X33" s="23">
        <f>X30+W33</f>
      </c>
      <c r="Y33" s="23">
        <f>Y30+X33</f>
      </c>
      <c r="Z33" s="23">
        <f>Z30+Y33</f>
      </c>
    </row>
    <row r="34" spans="5:26" ht="25.5">
      <c r="E34" s="1" t="s">
        <v>33</v>
      </c>
      <c r="F34" s="19"/>
      <c r="G34" s="16">
        <f>((((G3-F3)*$E$3)))</f>
      </c>
      <c r="H34" s="16">
        <f>((((H3-G3)*$E$3)))</f>
      </c>
      <c r="I34" s="16">
        <f>((((I3-H3)*$E$3)))</f>
      </c>
      <c r="J34" s="16">
        <f>((((J3-I3)*$E$3)))</f>
      </c>
      <c r="K34" s="16">
        <f>((((K3-J3)*$E$3)))</f>
      </c>
      <c r="L34" s="16">
        <f>((((L3-K3)*$E$3)))</f>
      </c>
      <c r="M34" s="16">
        <f>((((M3-L3)*$E$3)))</f>
      </c>
      <c r="N34" s="16">
        <f>((((N3-M3)*$E$3)))</f>
      </c>
      <c r="O34" s="16">
        <f>((((O3-N3)*$E$3)))</f>
      </c>
      <c r="P34" s="16">
        <f>((((P3-O3)*$E$3)))</f>
      </c>
      <c r="Q34" s="16">
        <f>((((Q3-P3)*$E$3)))</f>
      </c>
      <c r="R34" s="16">
        <f>((((R3-Q3)*$E$3)))</f>
      </c>
      <c r="S34" s="16">
        <f>((((S3-R3)*$E$3)))</f>
      </c>
      <c r="T34" s="16">
        <f>((((T3-S3)*$E$3)))</f>
      </c>
      <c r="U34" s="16">
        <f>((((U3-T3)*$E$3)))</f>
      </c>
      <c r="V34" s="16">
        <f>((((V3-U3)*$E$3)))</f>
      </c>
      <c r="W34" s="16">
        <f>((((W3-V3)*$E$3)))</f>
      </c>
      <c r="X34" s="16">
        <f>((((X3-W3)*$E$3)))</f>
      </c>
      <c r="Y34" s="16">
        <f>((((Y3-X3)*$E$3)))</f>
      </c>
      <c r="Z34" s="16">
        <f>((((Z3-Y3)*$E$3)))</f>
      </c>
    </row>
    <row r="35" spans="5:26" ht="38.25">
      <c r="E35" s="1" t="s">
        <v>34</v>
      </c>
      <c r="F35" s="19"/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</row>
    <row r="36" spans="5:26" ht="25.5">
      <c r="E36" s="1" t="s">
        <v>30</v>
      </c>
      <c r="F36" s="19"/>
      <c r="G36" s="23">
        <f>(G34*0.003412)+(G35/10)</f>
      </c>
      <c r="H36" s="23">
        <f>(H34*0.003412)+(H35/10)</f>
      </c>
      <c r="I36" s="23">
        <f>(I34*0.003412)+(I35/10)</f>
      </c>
      <c r="J36" s="23">
        <f>(J34*0.003412)+(J35/10)</f>
      </c>
      <c r="K36" s="23">
        <f>(K34*0.003412)+(K35/10)</f>
      </c>
      <c r="L36" s="23">
        <f>(L34*0.003412)+(L35/10)</f>
      </c>
      <c r="M36" s="23">
        <f>(M34*0.003412)+(M35/10)</f>
      </c>
      <c r="N36" s="23">
        <f>(N34*0.003412)+(N35/10)</f>
      </c>
      <c r="O36" s="23">
        <f>(O34*0.003412)+(O35/10)</f>
      </c>
      <c r="P36" s="23">
        <f>(P34*0.003412)+(P35/10)</f>
      </c>
      <c r="Q36" s="23">
        <f>(Q34*0.003412)+(Q35/10)</f>
      </c>
      <c r="R36" s="23">
        <f>(R34*0.003412)+(R35/10)</f>
      </c>
      <c r="S36" s="23">
        <f>(S34*0.003412)+(S35/10)</f>
      </c>
      <c r="T36" s="23">
        <f>(T34*0.003412)+(T35/10)</f>
      </c>
      <c r="U36" s="23">
        <f>(U34*0.003412)+(U35/10)</f>
      </c>
      <c r="V36" s="23">
        <f>(V34*0.003412)+(V35/10)</f>
      </c>
      <c r="W36" s="23">
        <f>(W34*0.003412)+(W35/10)</f>
      </c>
      <c r="X36" s="23">
        <f>(X34*0.003412)+(X35/10)</f>
      </c>
      <c r="Y36" s="23">
        <f>(Y34*0.003412)+(Y35/10)</f>
      </c>
      <c r="Z36" s="23">
        <f>(Z34*0.003412)+(Z35/10)</f>
      </c>
    </row>
    <row r="37" spans="5:26" ht="38.25">
      <c r="E37" s="1" t="s">
        <v>24</v>
      </c>
      <c r="F37" s="19"/>
      <c r="G37" s="16">
        <f>G34</f>
      </c>
      <c r="H37" s="16">
        <f>H34+G37</f>
      </c>
      <c r="I37" s="16">
        <f>I34+H37</f>
      </c>
      <c r="J37" s="16">
        <f>J34+I37</f>
      </c>
      <c r="K37" s="16">
        <f>K34+J37</f>
      </c>
      <c r="L37" s="16">
        <f>L34+K37</f>
      </c>
      <c r="M37" s="16">
        <f>M34+L37</f>
      </c>
      <c r="N37" s="16">
        <f>N34+M37</f>
      </c>
      <c r="O37" s="16">
        <f>O34+N37</f>
      </c>
      <c r="P37" s="16">
        <f>P34+O37</f>
      </c>
      <c r="Q37" s="16">
        <f>Q34+P37</f>
      </c>
      <c r="R37" s="16">
        <f>R34+Q37</f>
      </c>
      <c r="S37" s="16">
        <f>S34+R37</f>
      </c>
      <c r="T37" s="16">
        <f>T34+S37</f>
      </c>
      <c r="U37" s="16">
        <f>U34+T37</f>
      </c>
      <c r="V37" s="16">
        <f>V34+U37</f>
      </c>
      <c r="W37" s="16">
        <f>W34+V37</f>
      </c>
      <c r="X37" s="16">
        <f>X34+W37</f>
      </c>
      <c r="Y37" s="16">
        <f>Y34+X37</f>
      </c>
      <c r="Z37" s="16">
        <f>Z34+Y37</f>
      </c>
    </row>
    <row r="38" spans="5:27" ht="51">
      <c r="E38" s="1" t="s">
        <v>22</v>
      </c>
      <c r="F38" s="19"/>
      <c r="G38" s="1">
        <f>G35</f>
      </c>
      <c r="H38" s="1">
        <f>H35+G38</f>
      </c>
      <c r="I38" s="1">
        <f>I35+H38</f>
      </c>
      <c r="J38" s="1">
        <f>J35+I38</f>
      </c>
      <c r="K38" s="1">
        <f>K35+J38</f>
      </c>
      <c r="L38" s="1">
        <f>L35+K38</f>
      </c>
      <c r="M38" s="1">
        <f>M35+L38</f>
      </c>
      <c r="N38" s="1">
        <f>N35+M38</f>
      </c>
      <c r="O38" s="1">
        <f>O35+N38</f>
      </c>
      <c r="P38" s="1">
        <f>P35+O38</f>
      </c>
      <c r="Q38" s="1">
        <f>Q35+P38</f>
      </c>
      <c r="R38" s="1">
        <f>R35+Q38</f>
      </c>
      <c r="S38" s="1">
        <f>S35+R38</f>
      </c>
      <c r="T38" s="1">
        <f>T35+S38</f>
      </c>
      <c r="U38" s="1">
        <f>U35+T38</f>
      </c>
      <c r="V38" s="1">
        <f>V35+U38</f>
      </c>
      <c r="W38" s="1">
        <f>W35+V38</f>
      </c>
      <c r="X38" s="1">
        <f>X35+W38</f>
      </c>
      <c r="Y38" s="1">
        <f>Y35+X38</f>
      </c>
      <c r="Z38" s="1">
        <f>Z35+Y38</f>
      </c>
      <c r="AA38" s="1">
        <f>AA35+Z38</f>
      </c>
    </row>
    <row r="39" spans="5:26" ht="38.25">
      <c r="E39" s="1" t="s">
        <v>3</v>
      </c>
      <c r="F39" s="19"/>
      <c r="G39" s="23">
        <f>G36</f>
      </c>
      <c r="H39" s="23">
        <f>H36+G39</f>
      </c>
      <c r="I39" s="23">
        <f>I36+H39</f>
      </c>
      <c r="J39" s="23">
        <f>J36+I39</f>
      </c>
      <c r="K39" s="23">
        <f>K36+J39</f>
      </c>
      <c r="L39" s="23">
        <f>L36+K39</f>
      </c>
      <c r="M39" s="23">
        <f>M36+L39</f>
      </c>
      <c r="N39" s="23">
        <f>N36+M39</f>
      </c>
      <c r="O39" s="23">
        <f>O36+N39</f>
      </c>
      <c r="P39" s="23">
        <f>P36+O39</f>
      </c>
      <c r="Q39" s="23">
        <f>Q36+P39</f>
      </c>
      <c r="R39" s="23">
        <f>R36+Q39</f>
      </c>
      <c r="S39" s="23">
        <f>S36+R39</f>
      </c>
      <c r="T39" s="23">
        <f>T36+S39</f>
      </c>
      <c r="U39" s="23">
        <f>U36+T39</f>
      </c>
      <c r="V39" s="23">
        <f>V36+U39</f>
      </c>
      <c r="W39" s="23">
        <f>W36+V39</f>
      </c>
      <c r="X39" s="23">
        <f>X36+W39</f>
      </c>
      <c r="Y39" s="23">
        <f>Y36+X39</f>
      </c>
      <c r="Z39" s="23">
        <f>Z36+Y39</f>
      </c>
    </row>
    <row r="40" spans="5:26" ht="51">
      <c r="E40" s="1" t="s">
        <v>6</v>
      </c>
      <c r="F40" s="19"/>
      <c r="G40" s="15">
        <f>(G34/G28)-1</f>
      </c>
      <c r="H40" s="15">
        <f>(H34/H28)-1</f>
      </c>
      <c r="I40" s="15">
        <f>(I34/I28)-1</f>
      </c>
      <c r="J40" s="15">
        <f>(J34/J28)-1</f>
      </c>
      <c r="K40" s="15">
        <f>(K34/K28)-1</f>
      </c>
      <c r="L40" s="15">
        <f>(L34/L28)-1</f>
      </c>
      <c r="M40" s="15">
        <f>(M34/M28)-1</f>
      </c>
      <c r="N40" s="15">
        <f>(N34/N28)-1</f>
      </c>
      <c r="O40" s="15">
        <f>(O34/O28)-1</f>
      </c>
      <c r="P40" s="15">
        <f>(P34/P28)-1</f>
      </c>
      <c r="Q40" s="15">
        <f>(Q34/Q28)-1</f>
      </c>
      <c r="R40" s="15">
        <f>(R34/R28)-1</f>
      </c>
      <c r="S40" s="15">
        <f>(S34/S28)-1</f>
      </c>
      <c r="T40" s="15">
        <f>(T34/T28)-1</f>
      </c>
      <c r="U40" s="15">
        <f>(U34/U28)-1</f>
      </c>
      <c r="V40" s="15">
        <f>(V34/V28)-1</f>
      </c>
      <c r="W40" s="15">
        <f>(W34/W28)-1</f>
      </c>
      <c r="X40" s="15">
        <f>(X34/X28)-1</f>
      </c>
      <c r="Y40" s="15">
        <f>(Y34/Y28)-1</f>
      </c>
      <c r="Z40" s="15">
        <f>(Z34/Z28)-1</f>
      </c>
    </row>
    <row r="41" spans="5:26" ht="51">
      <c r="E41" s="1" t="s">
        <v>37</v>
      </c>
      <c r="F41" s="19"/>
      <c r="G41" s="15">
        <f>(G36/G30)-1</f>
      </c>
      <c r="H41" s="15">
        <f>(H36/H30)-1</f>
      </c>
      <c r="I41" s="15">
        <f>(I36/I30)-1</f>
      </c>
      <c r="J41" s="15">
        <f>(J36/J30)-1</f>
      </c>
      <c r="K41" s="15">
        <f>(K36/K30)-1</f>
      </c>
      <c r="L41" s="15">
        <f>(L36/L30)-1</f>
      </c>
      <c r="M41" s="15">
        <f>(M36/M30)-1</f>
      </c>
      <c r="N41" s="15">
        <f>(N36/N30)-1</f>
      </c>
      <c r="O41" s="15">
        <f>(O36/O30)-1</f>
      </c>
      <c r="P41" s="15">
        <f>(P36/P30)-1</f>
      </c>
      <c r="Q41" s="15">
        <f>(Q36/Q30)-1</f>
      </c>
      <c r="R41" s="15">
        <f>(R36/R30)-1</f>
      </c>
      <c r="S41" s="15">
        <f>(S36/S30)-1</f>
      </c>
      <c r="T41" s="15">
        <f>(T36/T30)-1</f>
      </c>
      <c r="U41" s="15">
        <f>(U36/U30)-1</f>
      </c>
      <c r="V41" s="15">
        <f>(V36/V30)-1</f>
      </c>
      <c r="W41" s="15">
        <f>(W36/W30)-1</f>
      </c>
      <c r="X41" s="15">
        <f>(X36/X30)-1</f>
      </c>
      <c r="Y41" s="15">
        <f>(Y36/Y30)-1</f>
      </c>
      <c r="Z41" s="15">
        <f>(Z36/Z30)-1</f>
      </c>
    </row>
    <row r="42" spans="5:26" ht="51">
      <c r="E42" s="1" t="s">
        <v>18</v>
      </c>
      <c r="F42" s="19"/>
      <c r="G42" s="15">
        <f>(G37/G31)-1</f>
      </c>
      <c r="H42" s="15">
        <f>(H37/H31)-1</f>
      </c>
      <c r="I42" s="15">
        <f>(I37/I31)-1</f>
      </c>
      <c r="J42" s="15">
        <f>(J37/J31)-1</f>
      </c>
      <c r="K42" s="15">
        <f>(K37/K31)-1</f>
      </c>
      <c r="L42" s="15">
        <f>(L37/L31)-1</f>
      </c>
      <c r="M42" s="15">
        <f>(M37/M31)-1</f>
      </c>
      <c r="N42" s="15">
        <f>(N37/N31)-1</f>
      </c>
      <c r="O42" s="15">
        <f>(O37/O31)-1</f>
      </c>
      <c r="P42" s="15">
        <f>(P37/P31)-1</f>
      </c>
      <c r="Q42" s="15">
        <f>(Q37/Q31)-1</f>
      </c>
      <c r="R42" s="15">
        <f>(R37/R31)-1</f>
      </c>
      <c r="S42" s="15">
        <f>(S37/S31)-1</f>
      </c>
      <c r="T42" s="15">
        <f>(T37/T31)-1</f>
      </c>
      <c r="U42" s="15">
        <f>(U37/U31)-1</f>
      </c>
      <c r="V42" s="15">
        <f>(V37/V31)-1</f>
      </c>
      <c r="W42" s="15">
        <f>(W37/W31)-1</f>
      </c>
      <c r="X42" s="15">
        <f>(X37/X31)-1</f>
      </c>
      <c r="Y42" s="15">
        <f>(Y37/Y31)-1</f>
      </c>
      <c r="Z42" s="15">
        <f>(Z37/Z31)-1</f>
      </c>
    </row>
    <row r="43" spans="5:26" ht="51">
      <c r="E43" s="1" t="s">
        <v>38</v>
      </c>
      <c r="F43" s="19"/>
      <c r="G43" s="15">
        <f>(G39/G33)-1</f>
      </c>
      <c r="H43" s="15">
        <f>(H39/H33)-1</f>
      </c>
      <c r="I43" s="15">
        <f>(I39/I33)-1</f>
      </c>
      <c r="J43" s="15">
        <f>(J39/J33)-1</f>
      </c>
      <c r="K43" s="15">
        <f>(K39/K33)-1</f>
      </c>
      <c r="L43" s="15">
        <f>(L39/L33)-1</f>
      </c>
      <c r="M43" s="15">
        <f>(M39/M33)-1</f>
      </c>
      <c r="N43" s="15">
        <f>(N39/N33)-1</f>
      </c>
      <c r="O43" s="15">
        <f>(O39/O33)-1</f>
      </c>
      <c r="P43" s="15">
        <f>(P39/P33)-1</f>
      </c>
      <c r="Q43" s="15">
        <f>(Q39/Q33)-1</f>
      </c>
      <c r="R43" s="15">
        <f>(R39/R33)-1</f>
      </c>
      <c r="S43" s="15">
        <f>(S39/S33)-1</f>
      </c>
      <c r="T43" s="15">
        <f>(T39/T33)-1</f>
      </c>
      <c r="U43" s="15">
        <f>(U39/U33)-1</f>
      </c>
      <c r="V43" s="15">
        <f>(V39/V33)-1</f>
      </c>
      <c r="W43" s="15">
        <f>(W39/W33)-1</f>
      </c>
      <c r="X43" s="15">
        <f>(X39/X33)-1</f>
      </c>
      <c r="Y43" s="15">
        <f>(Y39/Y33)-1</f>
      </c>
      <c r="Z43" s="15">
        <f>(Z39/Z33)-1</f>
      </c>
    </row>
    <row r="44" spans="1:27" ht="12.7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</row>
    <row r="45" spans="1:26" ht="25.5">
      <c r="A45" s="1" t="s">
        <v>26</v>
      </c>
      <c r="E45" s="1" t="s">
        <v>27</v>
      </c>
      <c r="F45" s="19"/>
      <c r="G45" s="1">
        <v>905</v>
      </c>
      <c r="H45" s="1">
        <v>905</v>
      </c>
      <c r="I45" s="1">
        <v>905</v>
      </c>
      <c r="J45" s="1">
        <v>905</v>
      </c>
      <c r="K45" s="1">
        <v>2568.7</v>
      </c>
      <c r="L45" s="1">
        <v>905</v>
      </c>
      <c r="M45" s="1">
        <v>905</v>
      </c>
      <c r="N45" s="1">
        <v>905</v>
      </c>
      <c r="O45" s="1">
        <v>905</v>
      </c>
      <c r="P45" s="1">
        <v>2568.7</v>
      </c>
      <c r="Q45" s="1">
        <v>905</v>
      </c>
      <c r="R45" s="1">
        <v>905</v>
      </c>
      <c r="S45" s="1">
        <v>905</v>
      </c>
      <c r="T45" s="1">
        <v>905</v>
      </c>
      <c r="U45" s="1">
        <v>2568.7</v>
      </c>
      <c r="V45" s="1">
        <v>905</v>
      </c>
      <c r="W45" s="1">
        <v>905</v>
      </c>
      <c r="X45" s="1">
        <v>905</v>
      </c>
      <c r="Y45" s="1">
        <v>905</v>
      </c>
      <c r="Z45" s="1">
        <v>2568.7</v>
      </c>
    </row>
    <row r="46" spans="5:26" ht="38.25">
      <c r="E46" s="1" t="s">
        <v>35</v>
      </c>
      <c r="F46" s="19"/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</row>
    <row r="47" spans="5:26" ht="38.25">
      <c r="E47" s="1" t="s">
        <v>39</v>
      </c>
      <c r="F47" s="19"/>
      <c r="G47" s="23">
        <f>(G45*0.003412)+(G46/10)</f>
      </c>
      <c r="H47" s="23">
        <f>(H45*0.003412)+(H46/10)</f>
      </c>
      <c r="I47" s="23">
        <f>(I45*0.003412)+(I46/10)</f>
      </c>
      <c r="J47" s="23">
        <f>(J45*0.003412)+(J46/10)</f>
      </c>
      <c r="K47" s="23">
        <f>(K45*0.003412)+(K46/10)</f>
      </c>
      <c r="L47" s="23">
        <f>(L45*0.003412)+(L46/10)</f>
      </c>
      <c r="M47" s="23">
        <f>(M45*0.003412)+(M46/10)</f>
      </c>
      <c r="N47" s="23">
        <f>(N45*0.003412)+(N46/10)</f>
      </c>
      <c r="O47" s="23">
        <f>(O45*0.003412)+(O46/10)</f>
      </c>
      <c r="P47" s="23">
        <f>(P45*0.003412)+(P46/10)</f>
      </c>
      <c r="Q47" s="23">
        <f>(Q45*0.003412)+(Q46/10)</f>
      </c>
      <c r="R47" s="23">
        <f>(R45*0.003412)+(R46/10)</f>
      </c>
      <c r="S47" s="23">
        <f>(S45*0.003412)+(S46/10)</f>
      </c>
      <c r="T47" s="23">
        <f>(T45*0.003412)+(T46/10)</f>
      </c>
      <c r="U47" s="23">
        <f>(U45*0.003412)+(U46/10)</f>
      </c>
      <c r="V47" s="23">
        <f>(V45*0.003412)+(V46/10)</f>
      </c>
      <c r="W47" s="23">
        <f>(W45*0.003412)+(W46/10)</f>
      </c>
      <c r="X47" s="23">
        <f>(X45*0.003412)+(X46/10)</f>
      </c>
      <c r="Y47" s="23">
        <f>(Y45*0.003412)+(Y46/10)</f>
      </c>
      <c r="Z47" s="23">
        <f>(Z45*0.003412)+(Z46/10)</f>
      </c>
    </row>
    <row r="48" spans="5:26" ht="38.25">
      <c r="E48" s="1" t="s">
        <v>4</v>
      </c>
      <c r="F48" s="19"/>
      <c r="G48" s="1">
        <f>G45</f>
      </c>
      <c r="H48" s="1">
        <f>H45+G48</f>
      </c>
      <c r="I48" s="1">
        <f>I45+H48</f>
      </c>
      <c r="J48" s="1">
        <f>J45+I48</f>
      </c>
      <c r="K48" s="1">
        <f>K45+J48</f>
      </c>
      <c r="L48" s="1">
        <f>L45+K48</f>
      </c>
      <c r="M48" s="1">
        <f>M45+L48</f>
      </c>
      <c r="N48" s="1">
        <f>N45+M48</f>
      </c>
      <c r="O48" s="1">
        <f>O45+N48</f>
      </c>
      <c r="P48" s="1">
        <f>P45+O48</f>
      </c>
      <c r="Q48" s="1">
        <f>Q45+P48</f>
      </c>
      <c r="R48" s="1">
        <f>R45+Q48</f>
      </c>
      <c r="S48" s="1">
        <f>S45+R48</f>
      </c>
      <c r="T48" s="1">
        <f>T45+S48</f>
      </c>
      <c r="U48" s="1">
        <f>U45+T48</f>
      </c>
      <c r="V48" s="1">
        <f>V45+U48</f>
      </c>
      <c r="W48" s="1">
        <f>W45+V48</f>
      </c>
      <c r="X48" s="1">
        <f>X45+W48</f>
      </c>
      <c r="Y48" s="1">
        <f>Y45+X48</f>
      </c>
      <c r="Z48" s="1">
        <f>Z45+Y48</f>
      </c>
    </row>
    <row r="49" spans="5:26" ht="51">
      <c r="E49" s="1" t="s">
        <v>41</v>
      </c>
      <c r="F49" s="19"/>
      <c r="G49" s="1">
        <f>G46</f>
      </c>
      <c r="H49" s="1">
        <f>H46+G49</f>
      </c>
      <c r="I49" s="1">
        <f>I46+H49</f>
      </c>
      <c r="J49" s="1">
        <f>J46+I49</f>
      </c>
      <c r="K49" s="1">
        <f>K46+J49</f>
      </c>
      <c r="L49" s="1">
        <f>L46+K49</f>
      </c>
      <c r="M49" s="1">
        <f>M46+L49</f>
      </c>
      <c r="N49" s="1">
        <f>N46+M49</f>
      </c>
      <c r="O49" s="1">
        <f>O46+N49</f>
      </c>
      <c r="P49" s="1">
        <f>P46+O49</f>
      </c>
      <c r="Q49" s="1">
        <f>Q46+P49</f>
      </c>
      <c r="R49" s="1">
        <f>R46+Q49</f>
      </c>
      <c r="S49" s="1">
        <f>S46+R49</f>
      </c>
      <c r="T49" s="1">
        <f>T46+S49</f>
      </c>
      <c r="U49" s="1">
        <f>U46+T49</f>
      </c>
      <c r="V49" s="1">
        <f>V46+U49</f>
      </c>
      <c r="W49" s="1">
        <f>W46+V49</f>
      </c>
      <c r="X49" s="1">
        <f>X46+W49</f>
      </c>
      <c r="Y49" s="1">
        <f>Y46+X49</f>
      </c>
      <c r="Z49" s="1">
        <f>Z46+Y49</f>
      </c>
    </row>
    <row r="50" spans="5:26" ht="38.25">
      <c r="E50" s="1" t="s">
        <v>5</v>
      </c>
      <c r="F50" s="19"/>
      <c r="G50" s="23">
        <f>G47</f>
      </c>
      <c r="H50" s="23">
        <f>H47+G50</f>
      </c>
      <c r="I50" s="23">
        <f>I47+H50</f>
      </c>
      <c r="J50" s="23">
        <f>J47+I50</f>
      </c>
      <c r="K50" s="23">
        <f>K47+J50</f>
      </c>
      <c r="L50" s="23">
        <f>L47+K50</f>
      </c>
      <c r="M50" s="23">
        <f>M47+L50</f>
      </c>
      <c r="N50" s="23">
        <f>N47+M50</f>
      </c>
      <c r="O50" s="23">
        <f>O47+N50</f>
      </c>
      <c r="P50" s="23">
        <f>P47+O50</f>
      </c>
      <c r="Q50" s="23">
        <f>Q47+P50</f>
      </c>
      <c r="R50" s="23">
        <f>R47+Q50</f>
      </c>
      <c r="S50" s="23">
        <f>S47+R50</f>
      </c>
      <c r="T50" s="23">
        <f>T47+S50</f>
      </c>
      <c r="U50" s="23">
        <f>U47+T50</f>
      </c>
      <c r="V50" s="23">
        <f>V47+U50</f>
      </c>
      <c r="W50" s="23">
        <f>W47+V50</f>
      </c>
      <c r="X50" s="23">
        <f>X47+W50</f>
      </c>
      <c r="Y50" s="23">
        <f>Y47+X50</f>
      </c>
      <c r="Z50" s="23">
        <f>Z47+Y50</f>
      </c>
    </row>
    <row r="51" spans="5:26" ht="25.5">
      <c r="E51" s="1" t="s">
        <v>33</v>
      </c>
      <c r="F51" s="19"/>
      <c r="G51" s="1">
        <f>(G4-F4)*$E$4</f>
      </c>
      <c r="H51" s="1">
        <f>(H4-G4)*$E$4</f>
      </c>
      <c r="I51" s="1">
        <f>(I4-H4)*$E$4</f>
      </c>
      <c r="J51" s="1">
        <f>(J4-I4)*$E$4</f>
      </c>
      <c r="K51" s="1">
        <f>(K4-J4)*$E$4</f>
      </c>
      <c r="L51" s="1">
        <f>(L4-K4)*$E$4</f>
      </c>
      <c r="M51" s="1">
        <f>(M4-L4)*$E$4</f>
      </c>
      <c r="N51" s="1">
        <f>(N4-M4)*$E$4</f>
      </c>
      <c r="O51" s="1">
        <f>(O4-N4)*$E$4</f>
      </c>
      <c r="P51" s="1">
        <f>(P4-O4)*$E$4</f>
      </c>
      <c r="Q51" s="1">
        <f>(Q4-P4)*$E$4</f>
      </c>
      <c r="R51" s="1">
        <f>(R4-Q4)*$E$4</f>
      </c>
      <c r="S51" s="1">
        <f>(S4-R4)*$E$4</f>
      </c>
      <c r="T51" s="1">
        <f>(T4-S4)*$E$4</f>
      </c>
      <c r="U51" s="1">
        <f>(U4-T4)*$E$4</f>
      </c>
      <c r="V51" s="1">
        <f>(V4-U4)*$E$4</f>
      </c>
      <c r="W51" s="1">
        <f>(W4-V4)*$E$4</f>
      </c>
      <c r="X51" s="1">
        <f>(X4-W4)*$E$4</f>
      </c>
      <c r="Y51" s="1">
        <f>(Y4-X4)*$E$4</f>
      </c>
      <c r="Z51" s="1">
        <f>(Z4-Y4)*$E$4</f>
      </c>
    </row>
    <row r="52" spans="5:26" ht="38.25">
      <c r="E52" s="1" t="s">
        <v>34</v>
      </c>
      <c r="F52" s="19"/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</row>
    <row r="53" spans="5:26" ht="25.5">
      <c r="E53" s="1" t="s">
        <v>30</v>
      </c>
      <c r="F53" s="19"/>
      <c r="G53" s="23">
        <f>(G51*0.003412)+(G52/10)</f>
      </c>
      <c r="H53" s="23">
        <f>(H51*0.003412)+(H52/10)</f>
      </c>
      <c r="I53" s="23">
        <f>(I51*0.003412)+(I52/10)</f>
      </c>
      <c r="J53" s="23">
        <f>(J51*0.003412)+(J52/10)</f>
      </c>
      <c r="K53" s="23">
        <f>(K51*0.003412)+(K52/10)</f>
      </c>
      <c r="L53" s="23">
        <f>(L51*0.003412)+(L52/10)</f>
      </c>
      <c r="M53" s="23">
        <f>(M51*0.003412)+(M52/10)</f>
      </c>
      <c r="N53" s="23">
        <f>(N51*0.003412)+(N52/10)</f>
      </c>
      <c r="O53" s="23">
        <f>(O51*0.003412)+(O52/10)</f>
      </c>
      <c r="P53" s="23">
        <f>(P51*0.003412)+(P52/10)</f>
      </c>
      <c r="Q53" s="23">
        <f>(Q51*0.003412)+(Q52/10)</f>
      </c>
      <c r="R53" s="23">
        <f>(R51*0.003412)+(R52/10)</f>
      </c>
      <c r="S53" s="23">
        <f>(S51*0.003412)+(S52/10)</f>
      </c>
      <c r="T53" s="23">
        <f>(T51*0.003412)+(T52/10)</f>
      </c>
      <c r="U53" s="23">
        <f>(U51*0.003412)+(U52/10)</f>
      </c>
      <c r="V53" s="23">
        <f>(V51*0.003412)+(V52/10)</f>
      </c>
      <c r="W53" s="23">
        <f>(W51*0.003412)+(W52/10)</f>
      </c>
      <c r="X53" s="23">
        <f>(X51*0.003412)+(X52/10)</f>
      </c>
      <c r="Y53" s="23">
        <f>(Y51*0.003412)+(Y52/10)</f>
      </c>
      <c r="Z53" s="23">
        <f>(Z51*0.003412)+(Z52/10)</f>
      </c>
    </row>
    <row r="54" spans="5:26" ht="38.25">
      <c r="E54" s="1" t="s">
        <v>24</v>
      </c>
      <c r="F54" s="19"/>
      <c r="G54" s="1">
        <f>G51</f>
      </c>
      <c r="H54" s="1">
        <f>H51+G54</f>
      </c>
      <c r="I54" s="1">
        <f>I51+H54</f>
      </c>
      <c r="J54" s="1">
        <f>J51+I54</f>
      </c>
      <c r="K54" s="1">
        <f>K51+J54</f>
      </c>
      <c r="L54" s="1">
        <f>L51+K54</f>
      </c>
      <c r="M54" s="1">
        <f>M51+L54</f>
      </c>
      <c r="N54" s="1">
        <f>N51+M54</f>
      </c>
      <c r="O54" s="1">
        <f>O51+N54</f>
      </c>
      <c r="P54" s="1">
        <f>P51+O54</f>
      </c>
      <c r="Q54" s="1">
        <f>Q51+P54</f>
      </c>
      <c r="R54" s="1">
        <f>R51+Q54</f>
      </c>
      <c r="S54" s="1">
        <f>S51+R54</f>
      </c>
      <c r="T54" s="1">
        <f>T51+S54</f>
      </c>
      <c r="U54" s="1">
        <f>U51+T54</f>
      </c>
      <c r="V54" s="1">
        <f>V51+U54</f>
      </c>
      <c r="W54" s="1">
        <f>W51+V54</f>
      </c>
      <c r="X54" s="1">
        <f>X51+W54</f>
      </c>
      <c r="Y54" s="1">
        <f>Y51+X54</f>
      </c>
      <c r="Z54" s="1">
        <f>Z51+Y54</f>
      </c>
    </row>
    <row r="55" spans="5:27" ht="51">
      <c r="E55" s="1" t="s">
        <v>22</v>
      </c>
      <c r="F55" s="19"/>
      <c r="G55" s="1">
        <f>G52</f>
      </c>
      <c r="H55" s="1">
        <f>H52+G55</f>
      </c>
      <c r="I55" s="1">
        <f>I52+H55</f>
      </c>
      <c r="J55" s="1">
        <f>J52+I55</f>
      </c>
      <c r="K55" s="1">
        <f>K52+J55</f>
      </c>
      <c r="L55" s="1">
        <f>L52+K55</f>
      </c>
      <c r="M55" s="1">
        <f>M52+L55</f>
      </c>
      <c r="N55" s="1">
        <f>N52+M55</f>
      </c>
      <c r="O55" s="1">
        <f>O52+N55</f>
      </c>
      <c r="P55" s="1">
        <f>P52+O55</f>
      </c>
      <c r="Q55" s="1">
        <f>Q52+P55</f>
      </c>
      <c r="R55" s="1">
        <f>R52+Q55</f>
      </c>
      <c r="S55" s="1">
        <f>S52+R55</f>
      </c>
      <c r="T55" s="1">
        <f>T52+S55</f>
      </c>
      <c r="U55" s="1">
        <f>U52+T55</f>
      </c>
      <c r="V55" s="1">
        <f>V52+U55</f>
      </c>
      <c r="W55" s="1">
        <f>W52+V55</f>
      </c>
      <c r="X55" s="1">
        <f>X52+W55</f>
      </c>
      <c r="Y55" s="1">
        <f>Y52+X55</f>
      </c>
      <c r="Z55" s="1">
        <f>Z52+Y55</f>
      </c>
      <c r="AA55" s="1">
        <f>AA52+Z55</f>
      </c>
    </row>
    <row r="56" spans="5:26" ht="38.25">
      <c r="E56" s="1" t="s">
        <v>3</v>
      </c>
      <c r="F56" s="19"/>
      <c r="G56" s="23">
        <f>G53</f>
      </c>
      <c r="H56" s="23">
        <f>H53+G56</f>
      </c>
      <c r="I56" s="23">
        <f>I53+H56</f>
      </c>
      <c r="J56" s="23">
        <f>J53+I56</f>
      </c>
      <c r="K56" s="23">
        <f>K53+J56</f>
      </c>
      <c r="L56" s="23">
        <f>L53+K56</f>
      </c>
      <c r="M56" s="23">
        <f>M53+L56</f>
      </c>
      <c r="N56" s="23">
        <f>N53+M56</f>
      </c>
      <c r="O56" s="23">
        <f>O53+N56</f>
      </c>
      <c r="P56" s="23">
        <f>P53+O56</f>
      </c>
      <c r="Q56" s="23">
        <f>Q53+P56</f>
      </c>
      <c r="R56" s="23">
        <f>R53+Q56</f>
      </c>
      <c r="S56" s="23">
        <f>S53+R56</f>
      </c>
      <c r="T56" s="23">
        <f>T53+S56</f>
      </c>
      <c r="U56" s="23">
        <f>U53+T56</f>
      </c>
      <c r="V56" s="23">
        <f>V53+U56</f>
      </c>
      <c r="W56" s="23">
        <f>W53+V56</f>
      </c>
      <c r="X56" s="23">
        <f>X53+W56</f>
      </c>
      <c r="Y56" s="23">
        <f>Y53+X56</f>
      </c>
      <c r="Z56" s="23">
        <f>Z53+Y56</f>
      </c>
    </row>
    <row r="57" spans="5:26" ht="51">
      <c r="E57" s="1" t="s">
        <v>6</v>
      </c>
      <c r="F57" s="19"/>
      <c r="G57" s="15">
        <f>(G51/G45)-1</f>
      </c>
      <c r="H57" s="15">
        <f>(H51/H45)-1</f>
      </c>
      <c r="I57" s="15">
        <f>(I51/I45)-1</f>
      </c>
      <c r="J57" s="15">
        <f>(J51/J45)-1</f>
      </c>
      <c r="K57" s="15">
        <f>(K51/K45)-1</f>
      </c>
      <c r="L57" s="15">
        <f>(L51/L45)-1</f>
      </c>
      <c r="M57" s="15">
        <f>(M51/M45)-1</f>
      </c>
      <c r="N57" s="15">
        <f>(N51/N45)-1</f>
      </c>
      <c r="O57" s="15">
        <f>(O51/O45)-1</f>
      </c>
      <c r="P57" s="15">
        <f>(P51/P45)-1</f>
      </c>
      <c r="Q57" s="15">
        <f>(Q51/Q45)-1</f>
      </c>
      <c r="R57" s="15">
        <f>(R51/R45)-1</f>
      </c>
      <c r="S57" s="15">
        <f>(S51/S45)-1</f>
      </c>
      <c r="T57" s="15">
        <f>(T51/T45)-1</f>
      </c>
      <c r="U57" s="15">
        <f>(U51/U45)-1</f>
      </c>
      <c r="V57" s="15">
        <f>(V51/V45)-1</f>
      </c>
      <c r="W57" s="15">
        <f>(W51/W45)-1</f>
      </c>
      <c r="X57" s="15">
        <f>(X51/X45)-1</f>
      </c>
      <c r="Y57" s="15">
        <f>(Y51/Y45)-1</f>
      </c>
      <c r="Z57" s="15">
        <f>(Z51/Z45)-1</f>
      </c>
    </row>
    <row r="58" spans="5:26" ht="51">
      <c r="E58" s="1" t="s">
        <v>37</v>
      </c>
      <c r="F58" s="19"/>
      <c r="G58" s="15">
        <f>(G53/G47)-1</f>
      </c>
      <c r="H58" s="15">
        <f>(H53/H47)-1</f>
      </c>
      <c r="I58" s="15">
        <f>(I53/I47)-1</f>
      </c>
      <c r="J58" s="15">
        <f>(J53/J47)-1</f>
      </c>
      <c r="K58" s="15">
        <f>(K53/K47)-1</f>
      </c>
      <c r="L58" s="15">
        <f>(L53/L47)-1</f>
      </c>
      <c r="M58" s="15">
        <f>(M53/M47)-1</f>
      </c>
      <c r="N58" s="15">
        <f>(N53/N47)-1</f>
      </c>
      <c r="O58" s="15">
        <f>(O53/O47)-1</f>
      </c>
      <c r="P58" s="15">
        <f>(P53/P47)-1</f>
      </c>
      <c r="Q58" s="15">
        <f>(Q53/Q47)-1</f>
      </c>
      <c r="R58" s="15">
        <f>(R53/R47)-1</f>
      </c>
      <c r="S58" s="15">
        <f>(S53/S47)-1</f>
      </c>
      <c r="T58" s="15">
        <f>(T53/T47)-1</f>
      </c>
      <c r="U58" s="15">
        <f>(U53/U47)-1</f>
      </c>
      <c r="V58" s="15">
        <f>(V53/V47)-1</f>
      </c>
      <c r="W58" s="15">
        <f>(W53/W47)-1</f>
      </c>
      <c r="X58" s="15">
        <f>(X53/X47)-1</f>
      </c>
      <c r="Y58" s="15">
        <f>(Y53/Y47)-1</f>
      </c>
      <c r="Z58" s="15">
        <f>(Z53/Z47)-1</f>
      </c>
    </row>
    <row r="59" spans="5:26" ht="51">
      <c r="E59" s="1" t="s">
        <v>18</v>
      </c>
      <c r="F59" s="19"/>
      <c r="G59" s="15">
        <f>(G54/G48)-1</f>
      </c>
      <c r="H59" s="15">
        <f>(H54/H48)-1</f>
      </c>
      <c r="I59" s="15">
        <f>(I54/I48)-1</f>
      </c>
      <c r="J59" s="15">
        <f>(J54/J48)-1</f>
      </c>
      <c r="K59" s="15">
        <f>(K54/K48)-1</f>
      </c>
      <c r="L59" s="15">
        <f>(L54/L48)-1</f>
      </c>
      <c r="M59" s="15">
        <f>(M54/M48)-1</f>
      </c>
      <c r="N59" s="15">
        <f>(N54/N48)-1</f>
      </c>
      <c r="O59" s="15">
        <f>(O54/O48)-1</f>
      </c>
      <c r="P59" s="15">
        <f>(P54/P48)-1</f>
      </c>
      <c r="Q59" s="15">
        <f>(Q54/Q48)-1</f>
      </c>
      <c r="R59" s="15">
        <f>(R54/R48)-1</f>
      </c>
      <c r="S59" s="15">
        <f>(S54/S48)-1</f>
      </c>
      <c r="T59" s="15">
        <f>(T54/T48)-1</f>
      </c>
      <c r="U59" s="15">
        <f>(U54/U48)-1</f>
      </c>
      <c r="V59" s="15">
        <f>(V54/V48)-1</f>
      </c>
      <c r="W59" s="15">
        <f>(W54/W48)-1</f>
      </c>
      <c r="X59" s="15">
        <f>(X54/X48)-1</f>
      </c>
      <c r="Y59" s="15">
        <f>(Y54/Y48)-1</f>
      </c>
      <c r="Z59" s="15">
        <f>(Z54/Z48)-1</f>
      </c>
    </row>
    <row r="60" spans="5:26" ht="51">
      <c r="E60" s="1" t="s">
        <v>38</v>
      </c>
      <c r="F60" s="19"/>
      <c r="G60" s="15">
        <f>(G56/G50)-1</f>
      </c>
      <c r="H60" s="15">
        <f>(H56/H50)-1</f>
      </c>
      <c r="I60" s="15">
        <f>(I56/I50)-1</f>
      </c>
      <c r="J60" s="15">
        <f>(J56/J50)-1</f>
      </c>
      <c r="K60" s="15">
        <f>(K56/K50)-1</f>
      </c>
      <c r="L60" s="15">
        <f>(L56/L50)-1</f>
      </c>
      <c r="M60" s="15">
        <f>(M56/M50)-1</f>
      </c>
      <c r="N60" s="15">
        <f>(N56/N50)-1</f>
      </c>
      <c r="O60" s="15">
        <f>(O56/O50)-1</f>
      </c>
      <c r="P60" s="15">
        <f>(P56/P50)-1</f>
      </c>
      <c r="Q60" s="15">
        <f>(Q56/Q50)-1</f>
      </c>
      <c r="R60" s="15">
        <f>(R56/R50)-1</f>
      </c>
      <c r="S60" s="15">
        <f>(S56/S50)-1</f>
      </c>
      <c r="T60" s="15">
        <f>(T56/T50)-1</f>
      </c>
      <c r="U60" s="15">
        <f>(U56/U50)-1</f>
      </c>
      <c r="V60" s="15">
        <f>(V56/V50)-1</f>
      </c>
      <c r="W60" s="15">
        <f>(W56/W50)-1</f>
      </c>
      <c r="X60" s="15">
        <f>(X56/X50)-1</f>
      </c>
      <c r="Y60" s="15">
        <f>(Y56/Y50)-1</f>
      </c>
      <c r="Z60" s="15">
        <f>(Z56/Z50)-1</f>
      </c>
    </row>
    <row r="61" spans="1:27" ht="12.75" customHeight="1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</row>
    <row r="62" spans="1:26" ht="25.5">
      <c r="A62" s="1" t="s">
        <v>20</v>
      </c>
      <c r="E62" s="1" t="s">
        <v>27</v>
      </c>
      <c r="F62" s="19"/>
      <c r="G62" s="1">
        <v>380</v>
      </c>
      <c r="H62" s="1">
        <v>380</v>
      </c>
      <c r="I62" s="1">
        <v>380</v>
      </c>
      <c r="J62" s="1">
        <v>380</v>
      </c>
      <c r="K62" s="1">
        <v>1079</v>
      </c>
      <c r="L62" s="1">
        <v>380</v>
      </c>
      <c r="M62" s="1">
        <v>380</v>
      </c>
      <c r="N62" s="1">
        <v>380</v>
      </c>
      <c r="O62" s="1">
        <v>380</v>
      </c>
      <c r="P62" s="1">
        <v>1079</v>
      </c>
      <c r="Q62" s="1">
        <v>380</v>
      </c>
      <c r="R62" s="1">
        <v>380</v>
      </c>
      <c r="S62" s="1">
        <v>380</v>
      </c>
      <c r="T62" s="1">
        <v>380</v>
      </c>
      <c r="U62" s="1">
        <v>1079</v>
      </c>
      <c r="V62" s="1">
        <v>380</v>
      </c>
      <c r="W62" s="1">
        <v>380</v>
      </c>
      <c r="X62" s="1">
        <v>380</v>
      </c>
      <c r="Y62" s="1">
        <v>380</v>
      </c>
      <c r="Z62" s="1">
        <v>1079</v>
      </c>
    </row>
    <row r="63" spans="5:26" ht="38.25">
      <c r="E63" s="1" t="s">
        <v>35</v>
      </c>
      <c r="F63" s="19"/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</row>
    <row r="64" spans="5:26" ht="38.25">
      <c r="E64" s="1" t="s">
        <v>39</v>
      </c>
      <c r="F64" s="19"/>
      <c r="G64" s="23">
        <f>(G62*0.003412)+(G63/10)</f>
      </c>
      <c r="H64" s="23">
        <f>(H62*0.003412)+(H63/10)</f>
      </c>
      <c r="I64" s="23">
        <f>(I62*0.003412)+(I63/10)</f>
      </c>
      <c r="J64" s="23">
        <f>(J62*0.003412)+(J63/10)</f>
      </c>
      <c r="K64" s="23">
        <f>(K62*0.003412)+(K63/10)</f>
      </c>
      <c r="L64" s="23">
        <f>(L62*0.003412)+(L63/10)</f>
      </c>
      <c r="M64" s="23">
        <f>(M62*0.003412)+(M63/10)</f>
      </c>
      <c r="N64" s="23">
        <f>(N62*0.003412)+(N63/10)</f>
      </c>
      <c r="O64" s="23">
        <f>(O62*0.003412)+(O63/10)</f>
      </c>
      <c r="P64" s="23">
        <f>(P62*0.003412)+(P63/10)</f>
      </c>
      <c r="Q64" s="23">
        <f>(Q62*0.003412)+(Q63/10)</f>
      </c>
      <c r="R64" s="23">
        <f>(R62*0.003412)+(R63/10)</f>
      </c>
      <c r="S64" s="23">
        <f>(S62*0.003412)+(S63/10)</f>
      </c>
      <c r="T64" s="23">
        <f>(T62*0.003412)+(T63/10)</f>
      </c>
      <c r="U64" s="23">
        <f>(U62*0.003412)+(U63/10)</f>
      </c>
      <c r="V64" s="23">
        <f>(V62*0.003412)+(V63/10)</f>
      </c>
      <c r="W64" s="23">
        <f>(W62*0.003412)+(W63/10)</f>
      </c>
      <c r="X64" s="23">
        <f>(X62*0.003412)+(X63/10)</f>
      </c>
      <c r="Y64" s="23">
        <f>(Y62*0.003412)+(Y63/10)</f>
      </c>
      <c r="Z64" s="23">
        <f>(Z62*0.003412)+(Z63/10)</f>
      </c>
    </row>
    <row r="65" spans="5:26" ht="38.25">
      <c r="E65" s="1" t="s">
        <v>4</v>
      </c>
      <c r="F65" s="19"/>
      <c r="G65" s="1">
        <f>G62</f>
      </c>
      <c r="H65" s="1">
        <f>H62+G65</f>
      </c>
      <c r="I65" s="1">
        <f>I62+H65</f>
      </c>
      <c r="J65" s="1">
        <f>J62+I65</f>
      </c>
      <c r="K65" s="1">
        <f>K62+J65</f>
      </c>
      <c r="L65" s="1">
        <f>L62+K65</f>
      </c>
      <c r="M65" s="1">
        <f>M62+L65</f>
      </c>
      <c r="N65" s="1">
        <f>N62+M65</f>
      </c>
      <c r="O65" s="1">
        <f>O62+N65</f>
      </c>
      <c r="P65" s="1">
        <f>P62+O65</f>
      </c>
      <c r="Q65" s="1">
        <f>Q62+P65</f>
      </c>
      <c r="R65" s="1">
        <f>R62+Q65</f>
      </c>
      <c r="S65" s="1">
        <f>S62+R65</f>
      </c>
      <c r="T65" s="1">
        <f>T62+S65</f>
      </c>
      <c r="U65" s="1">
        <f>U62+T65</f>
      </c>
      <c r="V65" s="1">
        <f>V62+U65</f>
      </c>
      <c r="W65" s="1">
        <f>W62+V65</f>
      </c>
      <c r="X65" s="1">
        <f>X62+W65</f>
      </c>
      <c r="Y65" s="1">
        <f>Y62+X65</f>
      </c>
      <c r="Z65" s="1">
        <f>Z62+Y65</f>
      </c>
    </row>
    <row r="66" spans="5:26" ht="51">
      <c r="E66" s="1" t="s">
        <v>41</v>
      </c>
      <c r="F66" s="19"/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</row>
    <row r="67" spans="5:26" ht="38.25">
      <c r="E67" s="1" t="s">
        <v>5</v>
      </c>
      <c r="F67" s="19"/>
      <c r="G67" s="23">
        <f>G64</f>
      </c>
      <c r="H67" s="23">
        <f>H64+G67</f>
      </c>
      <c r="I67" s="23">
        <f>I64+H67</f>
      </c>
      <c r="J67" s="23">
        <f>J64+I67</f>
      </c>
      <c r="K67" s="23">
        <f>K64+J67</f>
      </c>
      <c r="L67" s="23">
        <f>L64+K67</f>
      </c>
      <c r="M67" s="23">
        <f>M64+L67</f>
      </c>
      <c r="N67" s="23">
        <f>N64+M67</f>
      </c>
      <c r="O67" s="23">
        <f>O64+N67</f>
      </c>
      <c r="P67" s="23">
        <f>P64+O67</f>
      </c>
      <c r="Q67" s="23">
        <f>Q64+P67</f>
      </c>
      <c r="R67" s="23">
        <f>R64+Q67</f>
      </c>
      <c r="S67" s="23">
        <f>S64+R67</f>
      </c>
      <c r="T67" s="23">
        <f>T64+S67</f>
      </c>
      <c r="U67" s="23">
        <f>U64+T67</f>
      </c>
      <c r="V67" s="23">
        <f>V64+U67</f>
      </c>
      <c r="W67" s="23">
        <f>W64+V67</f>
      </c>
      <c r="X67" s="23">
        <f>X64+W67</f>
      </c>
      <c r="Y67" s="23">
        <f>Y64+X67</f>
      </c>
      <c r="Z67" s="23">
        <f>Z64+Y67</f>
      </c>
    </row>
    <row r="68" spans="5:26" ht="25.5">
      <c r="E68" s="1" t="s">
        <v>33</v>
      </c>
      <c r="F68" s="19"/>
      <c r="G68" s="16">
        <f>(G5-F5)*$E$5</f>
      </c>
      <c r="H68" s="16">
        <f>(H5-G5)*$E$5</f>
      </c>
      <c r="I68" s="16">
        <f>(I5-H5)*$E$5</f>
      </c>
      <c r="J68" s="16">
        <f>(J5-I5)*$E$5</f>
      </c>
      <c r="K68" s="16">
        <f>(K5-J5)*$E$5</f>
      </c>
      <c r="L68" s="16">
        <f>(L5-K5)*$E$5</f>
      </c>
      <c r="M68" s="16">
        <f>(M5-L5)*$E$5</f>
      </c>
      <c r="N68" s="16">
        <f>(N5-M5)*$E$5</f>
      </c>
      <c r="O68" s="16">
        <f>(O5-N5)*$E$5</f>
      </c>
      <c r="P68" s="16">
        <f>(P5-O5)*$E$5</f>
      </c>
      <c r="Q68" s="16">
        <f>(Q5-P5)*$E$5</f>
      </c>
      <c r="R68" s="16">
        <f>(R5-Q5)*$E$5</f>
      </c>
      <c r="S68" s="16">
        <f>(S5-R5)*$E$5</f>
      </c>
      <c r="T68" s="16">
        <f>(T5-S5)*$E$5</f>
      </c>
      <c r="U68" s="16">
        <f>(U5-T5)*$E$5</f>
      </c>
      <c r="V68" s="16">
        <f>(V5-U5)*$E$5</f>
      </c>
      <c r="W68" s="16">
        <f>(W5-V5)*$E$5</f>
      </c>
      <c r="X68" s="16">
        <f>(X5-W5)*$E$5</f>
      </c>
      <c r="Y68" s="16">
        <f>(Y5-X5)*$E$5</f>
      </c>
      <c r="Z68" s="16">
        <f>(Z5-Y5)*$E$5</f>
      </c>
    </row>
    <row r="69" spans="5:26" ht="38.25">
      <c r="E69" s="1" t="s">
        <v>34</v>
      </c>
      <c r="F69" s="19"/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</row>
    <row r="70" spans="5:26" ht="25.5">
      <c r="E70" s="1" t="s">
        <v>30</v>
      </c>
      <c r="F70" s="19"/>
      <c r="G70" s="23">
        <f>(G68*0.003412)+(G69/10)</f>
      </c>
      <c r="H70" s="23">
        <f>(H68*0.003412)+(H69/10)</f>
      </c>
      <c r="I70" s="23">
        <f>(I68*0.003412)+(I69/10)</f>
      </c>
      <c r="J70" s="23">
        <f>(J68*0.003412)+(J69/10)</f>
      </c>
      <c r="K70" s="23">
        <f>(K68*0.003412)+(K69/10)</f>
      </c>
      <c r="L70" s="23">
        <f>(L68*0.003412)+(L69/10)</f>
      </c>
      <c r="M70" s="23">
        <f>(M68*0.003412)+(M69/10)</f>
      </c>
      <c r="N70" s="23">
        <f>(N68*0.003412)+(N69/10)</f>
      </c>
      <c r="O70" s="23">
        <f>(O68*0.003412)+(O69/10)</f>
      </c>
      <c r="P70" s="23">
        <f>(P68*0.003412)+(P69/10)</f>
      </c>
      <c r="Q70" s="23">
        <f>(Q68*0.003412)+(Q69/10)</f>
      </c>
      <c r="R70" s="23">
        <f>(R68*0.003412)+(R69/10)</f>
      </c>
      <c r="S70" s="23">
        <f>(S68*0.003412)+(S69/10)</f>
      </c>
      <c r="T70" s="23">
        <f>(T68*0.003412)+(T69/10)</f>
      </c>
      <c r="U70" s="23">
        <f>(U68*0.003412)+(U69/10)</f>
      </c>
      <c r="V70" s="23">
        <f>(V68*0.003412)+(V69/10)</f>
      </c>
      <c r="W70" s="23">
        <f>(W68*0.003412)+(W69/10)</f>
      </c>
      <c r="X70" s="23">
        <f>(X68*0.003412)+(X69/10)</f>
      </c>
      <c r="Y70" s="23">
        <f>(Y68*0.003412)+(Y69/10)</f>
      </c>
      <c r="Z70" s="23">
        <f>(Z68*0.003412)+(Z69/10)</f>
      </c>
    </row>
    <row r="71" spans="5:26" ht="38.25">
      <c r="E71" s="1" t="s">
        <v>24</v>
      </c>
      <c r="F71" s="19"/>
      <c r="G71" s="1">
        <f>G68</f>
      </c>
      <c r="H71" s="16">
        <f>H68+G71</f>
      </c>
      <c r="I71" s="16">
        <f>I68+H71</f>
      </c>
      <c r="J71" s="16">
        <f>J68+I71</f>
      </c>
      <c r="K71" s="16">
        <f>K68+J71</f>
      </c>
      <c r="L71" s="16">
        <f>L68+K71</f>
      </c>
      <c r="M71" s="16">
        <f>M68+L71</f>
      </c>
      <c r="N71" s="16">
        <f>N68+M71</f>
      </c>
      <c r="O71" s="16">
        <f>O68+N71</f>
      </c>
      <c r="P71" s="16">
        <f>P68+O71</f>
      </c>
      <c r="Q71" s="16">
        <f>Q68+P71</f>
      </c>
      <c r="R71" s="16">
        <f>R68+Q71</f>
      </c>
      <c r="S71" s="16">
        <f>S68+R71</f>
      </c>
      <c r="T71" s="16">
        <f>T68+S71</f>
      </c>
      <c r="U71" s="16">
        <f>U68+T71</f>
      </c>
      <c r="V71" s="16">
        <f>V68+U71</f>
      </c>
      <c r="W71" s="16">
        <f>W68+V71</f>
      </c>
      <c r="X71" s="16">
        <f>X68+W71</f>
      </c>
      <c r="Y71" s="16">
        <f>Y68+X71</f>
      </c>
      <c r="Z71" s="16">
        <f>Z68+Y71</f>
      </c>
    </row>
    <row r="72" spans="5:26" ht="51">
      <c r="E72" s="1" t="s">
        <v>22</v>
      </c>
      <c r="F72" s="19"/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</row>
    <row r="73" spans="5:26" ht="38.25">
      <c r="E73" s="1" t="s">
        <v>3</v>
      </c>
      <c r="F73" s="19"/>
      <c r="G73" s="23">
        <f>G70</f>
      </c>
      <c r="H73" s="23">
        <f>H70+G73</f>
      </c>
      <c r="I73" s="23">
        <f>I70+H73</f>
      </c>
      <c r="J73" s="23">
        <f>J70+I73</f>
      </c>
      <c r="K73" s="23">
        <f>K70+J73</f>
      </c>
      <c r="L73" s="23">
        <f>L70+K73</f>
      </c>
      <c r="M73" s="23">
        <f>M70+L73</f>
      </c>
      <c r="N73" s="23">
        <f>N70+M73</f>
      </c>
      <c r="O73" s="23">
        <f>O70+N73</f>
      </c>
      <c r="P73" s="23">
        <f>P70+O73</f>
      </c>
      <c r="Q73" s="23">
        <f>Q70+P73</f>
      </c>
      <c r="R73" s="23">
        <f>R70+Q73</f>
      </c>
      <c r="S73" s="23">
        <f>S70+R73</f>
      </c>
      <c r="T73" s="23">
        <f>T70+S73</f>
      </c>
      <c r="U73" s="23">
        <f>U70+T73</f>
      </c>
      <c r="V73" s="23">
        <f>V70+U73</f>
      </c>
      <c r="W73" s="23">
        <f>W70+V73</f>
      </c>
      <c r="X73" s="23">
        <f>X70+W73</f>
      </c>
      <c r="Y73" s="23">
        <f>Y70+X73</f>
      </c>
      <c r="Z73" s="23">
        <f>Z70+Y73</f>
      </c>
    </row>
    <row r="74" spans="5:26" ht="51">
      <c r="E74" s="1" t="s">
        <v>6</v>
      </c>
      <c r="F74" s="19"/>
      <c r="G74" s="15">
        <f>(G68/G62)-1</f>
      </c>
      <c r="H74" s="15">
        <f>(H68/H62)-1</f>
      </c>
      <c r="I74" s="15">
        <f>(I68/I62)-1</f>
      </c>
      <c r="J74" s="15">
        <f>(J68/J62)-1</f>
      </c>
      <c r="K74" s="15">
        <f>(K68/K62)-1</f>
      </c>
      <c r="L74" s="15">
        <f>(L68/L62)-1</f>
      </c>
      <c r="M74" s="15">
        <f>(M68/M62)-1</f>
      </c>
      <c r="N74" s="15">
        <f>(N68/N62)-1</f>
      </c>
      <c r="O74" s="15">
        <f>(O68/O62)-1</f>
      </c>
      <c r="P74" s="15">
        <f>(P68/P62)-1</f>
      </c>
      <c r="Q74" s="15">
        <f>(Q68/Q62)-1</f>
      </c>
      <c r="R74" s="15">
        <f>(R68/R62)-1</f>
      </c>
      <c r="S74" s="15">
        <f>(S68/S62)-1</f>
      </c>
      <c r="T74" s="15">
        <f>(T68/T62)-1</f>
      </c>
      <c r="U74" s="15">
        <f>(U68/U62)-1</f>
      </c>
      <c r="V74" s="15">
        <f>(V68/V62)-1</f>
      </c>
      <c r="W74" s="15">
        <f>(W68/W62)-1</f>
      </c>
      <c r="X74" s="15">
        <f>(X68/X62)-1</f>
      </c>
      <c r="Y74" s="15">
        <f>(Y68/Y62)-1</f>
      </c>
      <c r="Z74" s="15">
        <f>(Z68/Z62)-1</f>
      </c>
    </row>
    <row r="75" spans="5:26" ht="51">
      <c r="E75" s="1" t="s">
        <v>37</v>
      </c>
      <c r="F75" s="19"/>
      <c r="G75" s="15">
        <f>(G70/G64)-1</f>
      </c>
      <c r="H75" s="15">
        <f>(H70/H64)-1</f>
      </c>
      <c r="I75" s="15">
        <f>(I70/I64)-1</f>
      </c>
      <c r="J75" s="15">
        <f>(J70/J64)-1</f>
      </c>
      <c r="K75" s="15">
        <f>(K70/K64)-1</f>
      </c>
      <c r="L75" s="15">
        <f>(L70/L64)-1</f>
      </c>
      <c r="M75" s="15">
        <f>(M70/M64)-1</f>
      </c>
      <c r="N75" s="15">
        <f>(N70/N64)-1</f>
      </c>
      <c r="O75" s="15">
        <f>(O70/O64)-1</f>
      </c>
      <c r="P75" s="15">
        <f>(P70/P64)-1</f>
      </c>
      <c r="Q75" s="15">
        <f>(Q70/Q64)-1</f>
      </c>
      <c r="R75" s="15">
        <f>(R70/R64)-1</f>
      </c>
      <c r="S75" s="15">
        <f>(S70/S64)-1</f>
      </c>
      <c r="T75" s="15">
        <f>(T70/T64)-1</f>
      </c>
      <c r="U75" s="15">
        <f>(U70/U64)-1</f>
      </c>
      <c r="V75" s="15">
        <f>(V70/V64)-1</f>
      </c>
      <c r="W75" s="15">
        <f>(W70/W64)-1</f>
      </c>
      <c r="X75" s="15">
        <f>(X70/X64)-1</f>
      </c>
      <c r="Y75" s="15">
        <f>(Y70/Y64)-1</f>
      </c>
      <c r="Z75" s="15">
        <f>(Z70/Z64)-1</f>
      </c>
    </row>
    <row r="76" spans="5:26" ht="51">
      <c r="E76" s="1" t="s">
        <v>18</v>
      </c>
      <c r="F76" s="19"/>
      <c r="G76" s="15">
        <f>(G71/G65)-1</f>
      </c>
      <c r="H76" s="15">
        <f>(H71/H65)-1</f>
      </c>
      <c r="I76" s="15">
        <f>(I71/I65)-1</f>
      </c>
      <c r="J76" s="15">
        <f>(J71/J65)-1</f>
      </c>
      <c r="K76" s="15">
        <f>(K71/K65)-1</f>
      </c>
      <c r="L76" s="15">
        <f>(L71/L65)-1</f>
      </c>
      <c r="M76" s="15">
        <f>(M71/M65)-1</f>
      </c>
      <c r="N76" s="15">
        <f>(N71/N65)-1</f>
      </c>
      <c r="O76" s="15">
        <f>(O71/O65)-1</f>
      </c>
      <c r="P76" s="15">
        <f>(P71/P65)-1</f>
      </c>
      <c r="Q76" s="15">
        <f>(Q71/Q65)-1</f>
      </c>
      <c r="R76" s="15">
        <f>(R71/R65)-1</f>
      </c>
      <c r="S76" s="15">
        <f>(S71/S65)-1</f>
      </c>
      <c r="T76" s="15">
        <f>(T71/T65)-1</f>
      </c>
      <c r="U76" s="15">
        <f>(U71/U65)-1</f>
      </c>
      <c r="V76" s="15">
        <f>(V71/V65)-1</f>
      </c>
      <c r="W76" s="15">
        <f>(W71/W65)-1</f>
      </c>
      <c r="X76" s="15">
        <f>(X71/X65)-1</f>
      </c>
      <c r="Y76" s="15">
        <f>(Y71/Y65)-1</f>
      </c>
      <c r="Z76" s="15">
        <f>(Z71/Z65)-1</f>
      </c>
    </row>
    <row r="77" spans="5:26" ht="51">
      <c r="E77" s="1" t="s">
        <v>38</v>
      </c>
      <c r="F77" s="19"/>
      <c r="G77" s="15">
        <f>(G73/G67)-1</f>
      </c>
      <c r="H77" s="15">
        <f>(H73/H67)-1</f>
      </c>
      <c r="I77" s="15">
        <f>(I73/I67)-1</f>
      </c>
      <c r="J77" s="15">
        <f>(J73/J67)-1</f>
      </c>
      <c r="K77" s="15">
        <f>(K73/K67)-1</f>
      </c>
      <c r="L77" s="15">
        <f>(L73/L67)-1</f>
      </c>
      <c r="M77" s="15">
        <f>(M73/M67)-1</f>
      </c>
      <c r="N77" s="15">
        <f>(N73/N67)-1</f>
      </c>
      <c r="O77" s="15">
        <f>(O73/O67)-1</f>
      </c>
      <c r="P77" s="15">
        <f>(P73/P67)-1</f>
      </c>
      <c r="Q77" s="15">
        <f>(Q73/Q67)-1</f>
      </c>
      <c r="R77" s="15">
        <f>(R73/R67)-1</f>
      </c>
      <c r="S77" s="15">
        <f>(S73/S67)-1</f>
      </c>
      <c r="T77" s="15">
        <f>(T73/T67)-1</f>
      </c>
      <c r="U77" s="15">
        <f>(U73/U67)-1</f>
      </c>
      <c r="V77" s="15">
        <f>(V73/V67)-1</f>
      </c>
      <c r="W77" s="15">
        <f>(W73/W67)-1</f>
      </c>
      <c r="X77" s="15">
        <f>(X73/X67)-1</f>
      </c>
      <c r="Y77" s="15">
        <f>(Y73/Y67)-1</f>
      </c>
      <c r="Z77" s="15">
        <f>(Z73/Z67)-1</f>
      </c>
    </row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