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bkay\Desktop\"/>
    </mc:Choice>
  </mc:AlternateContent>
  <bookViews>
    <workbookView xWindow="1230" yWindow="315" windowWidth="16785" windowHeight="9930" tabRatio="839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62913"/>
</workbook>
</file>

<file path=xl/calcChain.xml><?xml version="1.0" encoding="utf-8"?>
<calcChain xmlns="http://schemas.openxmlformats.org/spreadsheetml/2006/main">
  <c r="D37" i="6" l="1"/>
  <c r="D36" i="6"/>
  <c r="D35" i="6"/>
  <c r="D34" i="6"/>
  <c r="D33" i="6"/>
  <c r="D32" i="6"/>
  <c r="D37" i="4"/>
  <c r="D36" i="4"/>
  <c r="D35" i="4"/>
  <c r="D34" i="4"/>
  <c r="D33" i="4"/>
  <c r="D32" i="4"/>
  <c r="B27" i="4" l="1"/>
  <c r="B28" i="4"/>
  <c r="B29" i="4"/>
  <c r="B30" i="4"/>
  <c r="B32" i="4"/>
  <c r="B33" i="4"/>
  <c r="B34" i="4"/>
  <c r="B35" i="4"/>
  <c r="B36" i="4"/>
  <c r="B37" i="4"/>
  <c r="B26" i="4"/>
  <c r="B31" i="4"/>
  <c r="B26" i="6" l="1"/>
  <c r="B27" i="6"/>
  <c r="B28" i="6"/>
  <c r="B29" i="6"/>
  <c r="D34" i="7" s="1"/>
  <c r="B30" i="6"/>
  <c r="B31" i="6"/>
  <c r="B32" i="6"/>
  <c r="B33" i="6"/>
  <c r="D38" i="7" s="1"/>
  <c r="B34" i="6"/>
  <c r="B35" i="6"/>
  <c r="B36" i="6"/>
  <c r="B37" i="6"/>
  <c r="D42" i="7" s="1"/>
  <c r="G6" i="6"/>
  <c r="L10" i="7" s="1"/>
  <c r="C37" i="6"/>
  <c r="C36" i="6"/>
  <c r="G82" i="7" s="1"/>
  <c r="C35" i="6"/>
  <c r="G40" i="7" s="1"/>
  <c r="C34" i="6"/>
  <c r="D60" i="7" s="1"/>
  <c r="C33" i="6"/>
  <c r="C32" i="6"/>
  <c r="C31" i="6"/>
  <c r="G36" i="7" s="1"/>
  <c r="C30" i="6"/>
  <c r="C29" i="6"/>
  <c r="C28" i="6"/>
  <c r="C27" i="6"/>
  <c r="J11" i="7" s="1"/>
  <c r="C26" i="6"/>
  <c r="C27" i="4"/>
  <c r="C28" i="4"/>
  <c r="C29" i="4"/>
  <c r="D34" i="3" s="1"/>
  <c r="C30" i="4"/>
  <c r="C31" i="4"/>
  <c r="C32" i="4"/>
  <c r="C33" i="4"/>
  <c r="C34" i="4"/>
  <c r="D60" i="3" s="1"/>
  <c r="C35" i="4"/>
  <c r="C36" i="4"/>
  <c r="C37" i="4"/>
  <c r="G21" i="3" s="1"/>
  <c r="C26" i="4"/>
  <c r="G10" i="3" s="1"/>
  <c r="A3" i="6"/>
  <c r="A4" i="7"/>
  <c r="A3" i="4"/>
  <c r="A4" i="3"/>
  <c r="A3" i="2"/>
  <c r="A4" i="1"/>
  <c r="F83" i="7"/>
  <c r="F82" i="7"/>
  <c r="F81" i="7"/>
  <c r="F80" i="7"/>
  <c r="F79" i="7"/>
  <c r="F78" i="7"/>
  <c r="F77" i="7"/>
  <c r="F76" i="7"/>
  <c r="F75" i="7"/>
  <c r="F74" i="7"/>
  <c r="F73" i="7"/>
  <c r="F72" i="7"/>
  <c r="F85" i="7" s="1"/>
  <c r="F83" i="3"/>
  <c r="F82" i="3"/>
  <c r="F81" i="3"/>
  <c r="F80" i="3"/>
  <c r="F79" i="3"/>
  <c r="F78" i="3"/>
  <c r="F77" i="3"/>
  <c r="F76" i="3"/>
  <c r="F75" i="3"/>
  <c r="F74" i="3"/>
  <c r="F73" i="3"/>
  <c r="F72" i="3"/>
  <c r="F83" i="1"/>
  <c r="F82" i="1"/>
  <c r="F81" i="1"/>
  <c r="F80" i="1"/>
  <c r="F79" i="1"/>
  <c r="F78" i="1"/>
  <c r="F77" i="1"/>
  <c r="F76" i="1"/>
  <c r="F75" i="1"/>
  <c r="F74" i="1"/>
  <c r="F73" i="1"/>
  <c r="F72" i="1"/>
  <c r="C83" i="7"/>
  <c r="C82" i="7"/>
  <c r="C81" i="7"/>
  <c r="C80" i="7"/>
  <c r="C79" i="7"/>
  <c r="C78" i="7"/>
  <c r="C77" i="7"/>
  <c r="C76" i="7"/>
  <c r="C75" i="7"/>
  <c r="C74" i="7"/>
  <c r="C73" i="7"/>
  <c r="C72" i="7"/>
  <c r="C85" i="7" s="1"/>
  <c r="C83" i="3"/>
  <c r="C82" i="3"/>
  <c r="C81" i="3"/>
  <c r="C80" i="3"/>
  <c r="C79" i="3"/>
  <c r="C78" i="3"/>
  <c r="C77" i="3"/>
  <c r="C76" i="3"/>
  <c r="C75" i="3"/>
  <c r="C74" i="3"/>
  <c r="C73" i="3"/>
  <c r="C72" i="3"/>
  <c r="C83" i="1"/>
  <c r="C82" i="1"/>
  <c r="C81" i="1"/>
  <c r="C80" i="1"/>
  <c r="C79" i="1"/>
  <c r="C78" i="1"/>
  <c r="C77" i="1"/>
  <c r="C76" i="1"/>
  <c r="C75" i="1"/>
  <c r="C74" i="1"/>
  <c r="C73" i="1"/>
  <c r="C72" i="1"/>
  <c r="D62" i="7"/>
  <c r="D52" i="7"/>
  <c r="J20" i="7"/>
  <c r="J19" i="7"/>
  <c r="J10" i="7"/>
  <c r="D15" i="7"/>
  <c r="D41" i="6"/>
  <c r="D39" i="6"/>
  <c r="D37" i="1"/>
  <c r="D36" i="1"/>
  <c r="D35" i="1"/>
  <c r="D34" i="1"/>
  <c r="D33" i="1"/>
  <c r="D32" i="1"/>
  <c r="D31" i="1"/>
  <c r="D62" i="3"/>
  <c r="D61" i="3"/>
  <c r="D58" i="3"/>
  <c r="D57" i="3"/>
  <c r="D56" i="3"/>
  <c r="D55" i="3"/>
  <c r="D54" i="3"/>
  <c r="D53" i="3"/>
  <c r="D52" i="3"/>
  <c r="D41" i="3"/>
  <c r="D40" i="3"/>
  <c r="D37" i="3"/>
  <c r="D36" i="3"/>
  <c r="D35" i="3"/>
  <c r="D33" i="3"/>
  <c r="D32" i="3"/>
  <c r="D31" i="3"/>
  <c r="J20" i="3"/>
  <c r="J19" i="3"/>
  <c r="J16" i="3"/>
  <c r="J15" i="3"/>
  <c r="J14" i="3"/>
  <c r="J12" i="3"/>
  <c r="J11" i="3"/>
  <c r="J10" i="3"/>
  <c r="D20" i="3"/>
  <c r="D19" i="3"/>
  <c r="D16" i="3"/>
  <c r="D15" i="3"/>
  <c r="D14" i="3"/>
  <c r="D12" i="3"/>
  <c r="D11" i="3"/>
  <c r="D41" i="4"/>
  <c r="D39" i="4"/>
  <c r="D58" i="1"/>
  <c r="D57" i="1"/>
  <c r="D56" i="1"/>
  <c r="D55" i="1"/>
  <c r="D54" i="1"/>
  <c r="D53" i="1"/>
  <c r="D52" i="1"/>
  <c r="J16" i="1"/>
  <c r="J15" i="1"/>
  <c r="J14" i="1"/>
  <c r="J13" i="1"/>
  <c r="J12" i="1"/>
  <c r="J11" i="1"/>
  <c r="J10" i="1"/>
  <c r="D16" i="1"/>
  <c r="D10" i="1"/>
  <c r="D11" i="1"/>
  <c r="D12" i="1"/>
  <c r="D13" i="1"/>
  <c r="D14" i="1"/>
  <c r="D15" i="1"/>
  <c r="D17" i="1"/>
  <c r="D18" i="1"/>
  <c r="D19" i="1"/>
  <c r="D20" i="1"/>
  <c r="D21" i="1"/>
  <c r="D41" i="2"/>
  <c r="D39" i="2"/>
  <c r="D38" i="1"/>
  <c r="D59" i="1"/>
  <c r="J17" i="1"/>
  <c r="F19" i="2"/>
  <c r="G7" i="6"/>
  <c r="C11" i="7" s="1"/>
  <c r="G8" i="6"/>
  <c r="F12" i="7" s="1"/>
  <c r="G9" i="6"/>
  <c r="C13" i="7" s="1"/>
  <c r="G10" i="6"/>
  <c r="F14" i="7" s="1"/>
  <c r="G11" i="6"/>
  <c r="C15" i="7" s="1"/>
  <c r="G12" i="6"/>
  <c r="F16" i="7" s="1"/>
  <c r="G13" i="6"/>
  <c r="C17" i="7" s="1"/>
  <c r="G14" i="6"/>
  <c r="F18" i="7" s="1"/>
  <c r="G15" i="6"/>
  <c r="C19" i="7" s="1"/>
  <c r="G16" i="6"/>
  <c r="F20" i="7" s="1"/>
  <c r="G17" i="6"/>
  <c r="C21" i="7" s="1"/>
  <c r="B19" i="6"/>
  <c r="C19" i="6"/>
  <c r="D19" i="6"/>
  <c r="E19" i="6"/>
  <c r="F19" i="6"/>
  <c r="G10" i="7"/>
  <c r="M10" i="7"/>
  <c r="G12" i="7"/>
  <c r="M12" i="7"/>
  <c r="G13" i="7"/>
  <c r="M13" i="7"/>
  <c r="G14" i="7"/>
  <c r="M14" i="7"/>
  <c r="G16" i="7"/>
  <c r="M16" i="7"/>
  <c r="G17" i="7"/>
  <c r="M17" i="7"/>
  <c r="M18" i="7"/>
  <c r="G20" i="7"/>
  <c r="M20" i="7"/>
  <c r="G21" i="7"/>
  <c r="M21" i="7"/>
  <c r="C31" i="7"/>
  <c r="F31" i="7"/>
  <c r="C32" i="7"/>
  <c r="F32" i="7"/>
  <c r="C33" i="7"/>
  <c r="F33" i="7"/>
  <c r="G33" i="7"/>
  <c r="C34" i="7"/>
  <c r="F34" i="7"/>
  <c r="F44" i="7" s="1"/>
  <c r="G34" i="7"/>
  <c r="C35" i="7"/>
  <c r="F35" i="7"/>
  <c r="G35" i="7"/>
  <c r="C36" i="7"/>
  <c r="F36" i="7"/>
  <c r="C37" i="7"/>
  <c r="F37" i="7"/>
  <c r="G37" i="7"/>
  <c r="C38" i="7"/>
  <c r="F38" i="7"/>
  <c r="G38" i="7"/>
  <c r="C39" i="7"/>
  <c r="F39" i="7"/>
  <c r="G39" i="7"/>
  <c r="C40" i="7"/>
  <c r="F40" i="7"/>
  <c r="C41" i="7"/>
  <c r="F41" i="7"/>
  <c r="G41" i="7"/>
  <c r="C42" i="7"/>
  <c r="F42" i="7"/>
  <c r="G42" i="7"/>
  <c r="G52" i="7"/>
  <c r="G54" i="7"/>
  <c r="G55" i="7"/>
  <c r="G56" i="7"/>
  <c r="G58" i="7"/>
  <c r="G59" i="7"/>
  <c r="G61" i="7"/>
  <c r="G62" i="7"/>
  <c r="G63" i="7"/>
  <c r="I72" i="7"/>
  <c r="J72" i="7"/>
  <c r="I73" i="7"/>
  <c r="J73" i="7"/>
  <c r="D74" i="7"/>
  <c r="G74" i="7"/>
  <c r="I74" i="7"/>
  <c r="J74" i="7"/>
  <c r="D75" i="7"/>
  <c r="G75" i="7"/>
  <c r="I75" i="7"/>
  <c r="J75" i="7"/>
  <c r="D76" i="7"/>
  <c r="G76" i="7"/>
  <c r="I76" i="7"/>
  <c r="J76" i="7"/>
  <c r="I77" i="7"/>
  <c r="J77" i="7"/>
  <c r="D78" i="7"/>
  <c r="G78" i="7"/>
  <c r="I78" i="7"/>
  <c r="J78" i="7"/>
  <c r="D79" i="7"/>
  <c r="G79" i="7"/>
  <c r="I79" i="7"/>
  <c r="J79" i="7"/>
  <c r="D80" i="7"/>
  <c r="I80" i="7"/>
  <c r="I81" i="7"/>
  <c r="D82" i="7"/>
  <c r="I82" i="7"/>
  <c r="J82" i="7"/>
  <c r="D83" i="7"/>
  <c r="G83" i="7"/>
  <c r="I83" i="7"/>
  <c r="J83" i="7"/>
  <c r="G6" i="4"/>
  <c r="F52" i="3" s="1"/>
  <c r="G7" i="4"/>
  <c r="F53" i="3" s="1"/>
  <c r="G8" i="4"/>
  <c r="F12" i="3" s="1"/>
  <c r="G9" i="4"/>
  <c r="C13" i="3" s="1"/>
  <c r="I13" i="3"/>
  <c r="G10" i="4"/>
  <c r="F14" i="3" s="1"/>
  <c r="G11" i="4"/>
  <c r="F57" i="3" s="1"/>
  <c r="G12" i="4"/>
  <c r="L16" i="3" s="1"/>
  <c r="F16" i="3"/>
  <c r="G13" i="4"/>
  <c r="C17" i="3" s="1"/>
  <c r="G14" i="4"/>
  <c r="C18" i="3" s="1"/>
  <c r="F18" i="3"/>
  <c r="G15" i="4"/>
  <c r="C19" i="3" s="1"/>
  <c r="F19" i="3"/>
  <c r="G16" i="4"/>
  <c r="L20" i="3" s="1"/>
  <c r="F20" i="3"/>
  <c r="G17" i="4"/>
  <c r="I21" i="3" s="1"/>
  <c r="F63" i="3"/>
  <c r="B19" i="4"/>
  <c r="C19" i="4"/>
  <c r="D19" i="4"/>
  <c r="E19" i="4"/>
  <c r="F19" i="4"/>
  <c r="B39" i="4"/>
  <c r="B41" i="4"/>
  <c r="G11" i="3"/>
  <c r="M11" i="3"/>
  <c r="G12" i="3"/>
  <c r="M12" i="3"/>
  <c r="G14" i="3"/>
  <c r="M14" i="3"/>
  <c r="G15" i="3"/>
  <c r="M15" i="3"/>
  <c r="G16" i="3"/>
  <c r="M16" i="3"/>
  <c r="G18" i="3"/>
  <c r="L18" i="3"/>
  <c r="G19" i="3"/>
  <c r="I19" i="3"/>
  <c r="M19" i="3"/>
  <c r="C20" i="3"/>
  <c r="G20" i="3"/>
  <c r="M20" i="3"/>
  <c r="L21" i="3"/>
  <c r="M21" i="3"/>
  <c r="C31" i="3"/>
  <c r="F31" i="3"/>
  <c r="G31" i="3"/>
  <c r="C32" i="3"/>
  <c r="C44" i="3" s="1"/>
  <c r="F32" i="3"/>
  <c r="G32" i="3"/>
  <c r="C33" i="3"/>
  <c r="F33" i="3"/>
  <c r="F44" i="3" s="1"/>
  <c r="G33" i="3"/>
  <c r="C34" i="3"/>
  <c r="F34" i="3"/>
  <c r="G34" i="3"/>
  <c r="C35" i="3"/>
  <c r="F35" i="3"/>
  <c r="G35" i="3"/>
  <c r="C36" i="3"/>
  <c r="F36" i="3"/>
  <c r="G36" i="3"/>
  <c r="C37" i="3"/>
  <c r="F37" i="3"/>
  <c r="G37" i="3"/>
  <c r="C38" i="3"/>
  <c r="F38" i="3"/>
  <c r="G38" i="3"/>
  <c r="C39" i="3"/>
  <c r="F39" i="3"/>
  <c r="C40" i="3"/>
  <c r="F40" i="3"/>
  <c r="G40" i="3"/>
  <c r="C41" i="3"/>
  <c r="F41" i="3"/>
  <c r="G41" i="3"/>
  <c r="C42" i="3"/>
  <c r="F42" i="3"/>
  <c r="G53" i="3"/>
  <c r="G54" i="3"/>
  <c r="G56" i="3"/>
  <c r="C57" i="3"/>
  <c r="G57" i="3"/>
  <c r="G58" i="3"/>
  <c r="G60" i="3"/>
  <c r="G61" i="3"/>
  <c r="G62" i="3"/>
  <c r="D72" i="3"/>
  <c r="G72" i="3"/>
  <c r="I72" i="3"/>
  <c r="D73" i="3"/>
  <c r="G73" i="3"/>
  <c r="I73" i="3"/>
  <c r="J73" i="3"/>
  <c r="D74" i="3"/>
  <c r="G74" i="3"/>
  <c r="I74" i="3"/>
  <c r="J74" i="3"/>
  <c r="G75" i="3"/>
  <c r="I75" i="3"/>
  <c r="D76" i="3"/>
  <c r="G76" i="3"/>
  <c r="I76" i="3"/>
  <c r="J76" i="3"/>
  <c r="D77" i="3"/>
  <c r="G77" i="3"/>
  <c r="I77" i="3"/>
  <c r="J77" i="3"/>
  <c r="D78" i="3"/>
  <c r="G78" i="3"/>
  <c r="I78" i="3"/>
  <c r="J78" i="3"/>
  <c r="G79" i="3"/>
  <c r="I79" i="3"/>
  <c r="G80" i="3"/>
  <c r="I80" i="3"/>
  <c r="D81" i="3"/>
  <c r="G81" i="3"/>
  <c r="I81" i="3"/>
  <c r="J81" i="3"/>
  <c r="D82" i="3"/>
  <c r="G82" i="3"/>
  <c r="I82" i="3"/>
  <c r="J82" i="3"/>
  <c r="D83" i="3"/>
  <c r="I83" i="3"/>
  <c r="G6" i="2"/>
  <c r="F10" i="1" s="1"/>
  <c r="G7" i="2"/>
  <c r="C11" i="1" s="1"/>
  <c r="G8" i="2"/>
  <c r="F12" i="1" s="1"/>
  <c r="G9" i="2"/>
  <c r="C13" i="1" s="1"/>
  <c r="G10" i="2"/>
  <c r="C14" i="1" s="1"/>
  <c r="G11" i="2"/>
  <c r="C15" i="1" s="1"/>
  <c r="G12" i="2"/>
  <c r="F16" i="1" s="1"/>
  <c r="G13" i="2"/>
  <c r="C17" i="1" s="1"/>
  <c r="G14" i="2"/>
  <c r="F18" i="1" s="1"/>
  <c r="G15" i="2"/>
  <c r="F61" i="1" s="1"/>
  <c r="G16" i="2"/>
  <c r="C20" i="1" s="1"/>
  <c r="G17" i="2"/>
  <c r="C21" i="1" s="1"/>
  <c r="B19" i="2"/>
  <c r="C19" i="2"/>
  <c r="D19" i="2"/>
  <c r="E19" i="2"/>
  <c r="C39" i="2"/>
  <c r="C41" i="2"/>
  <c r="G10" i="1"/>
  <c r="M10" i="1"/>
  <c r="G11" i="1"/>
  <c r="M11" i="1"/>
  <c r="G12" i="1"/>
  <c r="M12" i="1"/>
  <c r="G13" i="1"/>
  <c r="M13" i="1"/>
  <c r="G14" i="1"/>
  <c r="L14" i="1"/>
  <c r="M14" i="1"/>
  <c r="G15" i="1"/>
  <c r="M15" i="1"/>
  <c r="G16" i="1"/>
  <c r="M16" i="1"/>
  <c r="G17" i="1"/>
  <c r="G24" i="1" s="1"/>
  <c r="M17" i="1"/>
  <c r="G18" i="1"/>
  <c r="M18" i="1"/>
  <c r="G19" i="1"/>
  <c r="M19" i="1"/>
  <c r="G20" i="1"/>
  <c r="M20" i="1"/>
  <c r="G21" i="1"/>
  <c r="M21" i="1"/>
  <c r="C31" i="1"/>
  <c r="F31" i="1"/>
  <c r="G31" i="1"/>
  <c r="C32" i="1"/>
  <c r="F32" i="1"/>
  <c r="G32" i="1"/>
  <c r="C33" i="1"/>
  <c r="F33" i="1"/>
  <c r="G33" i="1"/>
  <c r="C34" i="1"/>
  <c r="F34" i="1"/>
  <c r="G34" i="1"/>
  <c r="C35" i="1"/>
  <c r="F35" i="1"/>
  <c r="G35" i="1"/>
  <c r="C36" i="1"/>
  <c r="F36" i="1"/>
  <c r="G36" i="1"/>
  <c r="C37" i="1"/>
  <c r="F37" i="1"/>
  <c r="G37" i="1"/>
  <c r="C38" i="1"/>
  <c r="F38" i="1"/>
  <c r="G38" i="1"/>
  <c r="C39" i="1"/>
  <c r="F39" i="1"/>
  <c r="G39" i="1"/>
  <c r="C40" i="1"/>
  <c r="F40" i="1"/>
  <c r="G40" i="1"/>
  <c r="C41" i="1"/>
  <c r="F41" i="1"/>
  <c r="G41" i="1"/>
  <c r="C42" i="1"/>
  <c r="F42" i="1"/>
  <c r="G42" i="1"/>
  <c r="G52" i="1"/>
  <c r="G53" i="1"/>
  <c r="G54" i="1"/>
  <c r="G55" i="1"/>
  <c r="G56" i="1"/>
  <c r="G57" i="1"/>
  <c r="F58" i="1"/>
  <c r="G58" i="1"/>
  <c r="G59" i="1"/>
  <c r="G60" i="1"/>
  <c r="G61" i="1"/>
  <c r="G62" i="1"/>
  <c r="G63" i="1"/>
  <c r="D72" i="1"/>
  <c r="G72" i="1"/>
  <c r="I72" i="1"/>
  <c r="J72" i="1"/>
  <c r="D73" i="1"/>
  <c r="G73" i="1"/>
  <c r="I73" i="1"/>
  <c r="J73" i="1"/>
  <c r="D74" i="1"/>
  <c r="G74" i="1"/>
  <c r="I74" i="1"/>
  <c r="J74" i="1"/>
  <c r="D75" i="1"/>
  <c r="G75" i="1"/>
  <c r="I75" i="1"/>
  <c r="J75" i="1"/>
  <c r="D76" i="1"/>
  <c r="G76" i="1"/>
  <c r="I76" i="1"/>
  <c r="J76" i="1"/>
  <c r="D77" i="1"/>
  <c r="G77" i="1"/>
  <c r="I77" i="1"/>
  <c r="J77" i="1"/>
  <c r="D78" i="1"/>
  <c r="G78" i="1"/>
  <c r="I78" i="1"/>
  <c r="J78" i="1"/>
  <c r="D79" i="1"/>
  <c r="G79" i="1"/>
  <c r="I79" i="1"/>
  <c r="J79" i="1"/>
  <c r="D80" i="1"/>
  <c r="G80" i="1"/>
  <c r="I80" i="1"/>
  <c r="J80" i="1"/>
  <c r="D81" i="1"/>
  <c r="G81" i="1"/>
  <c r="I81" i="1"/>
  <c r="J81" i="1"/>
  <c r="D82" i="1"/>
  <c r="G82" i="1"/>
  <c r="I82" i="1"/>
  <c r="J82" i="1"/>
  <c r="D83" i="1"/>
  <c r="G83" i="1"/>
  <c r="I83" i="1"/>
  <c r="J83" i="1"/>
  <c r="C63" i="7"/>
  <c r="F13" i="1"/>
  <c r="C56" i="7"/>
  <c r="I16" i="1"/>
  <c r="D39" i="1"/>
  <c r="D60" i="1"/>
  <c r="J18" i="1"/>
  <c r="I85" i="3"/>
  <c r="D40" i="1"/>
  <c r="D61" i="1"/>
  <c r="J19" i="1"/>
  <c r="D41" i="1"/>
  <c r="D62" i="1"/>
  <c r="J20" i="1"/>
  <c r="D42" i="1"/>
  <c r="D63" i="1"/>
  <c r="J21" i="1"/>
  <c r="B41" i="2"/>
  <c r="B39" i="2"/>
  <c r="L21" i="7"/>
  <c r="J86" i="1"/>
  <c r="G23" i="1"/>
  <c r="F13" i="3"/>
  <c r="C55" i="3"/>
  <c r="L13" i="3"/>
  <c r="I16" i="3"/>
  <c r="F60" i="3"/>
  <c r="L15" i="7"/>
  <c r="I21" i="7"/>
  <c r="C58" i="3"/>
  <c r="C60" i="3"/>
  <c r="F55" i="3"/>
  <c r="L17" i="7"/>
  <c r="F21" i="7"/>
  <c r="C53" i="7"/>
  <c r="C59" i="7"/>
  <c r="F57" i="7"/>
  <c r="F19" i="7"/>
  <c r="I17" i="7"/>
  <c r="F17" i="7"/>
  <c r="F15" i="7"/>
  <c r="F13" i="7"/>
  <c r="F11" i="7"/>
  <c r="C41" i="4" l="1"/>
  <c r="D79" i="3"/>
  <c r="D75" i="3"/>
  <c r="G63" i="3"/>
  <c r="G59" i="3"/>
  <c r="G42" i="3"/>
  <c r="M13" i="3"/>
  <c r="D81" i="7"/>
  <c r="M15" i="7"/>
  <c r="M24" i="7" s="1"/>
  <c r="M11" i="7"/>
  <c r="D13" i="3"/>
  <c r="D19" i="7"/>
  <c r="D37" i="7"/>
  <c r="J75" i="3"/>
  <c r="G55" i="3"/>
  <c r="M17" i="3"/>
  <c r="G13" i="3"/>
  <c r="G77" i="7"/>
  <c r="G73" i="7"/>
  <c r="G15" i="7"/>
  <c r="G11" i="7"/>
  <c r="J13" i="3"/>
  <c r="D32" i="7"/>
  <c r="D61" i="7"/>
  <c r="J15" i="7"/>
  <c r="D53" i="7"/>
  <c r="G83" i="3"/>
  <c r="J81" i="7"/>
  <c r="D77" i="7"/>
  <c r="D73" i="7"/>
  <c r="G57" i="7"/>
  <c r="G53" i="7"/>
  <c r="G32" i="7"/>
  <c r="D11" i="7"/>
  <c r="C39" i="6"/>
  <c r="J18" i="7"/>
  <c r="D56" i="7"/>
  <c r="I18" i="1"/>
  <c r="D40" i="7"/>
  <c r="D14" i="7"/>
  <c r="J14" i="7"/>
  <c r="D55" i="7"/>
  <c r="D35" i="7"/>
  <c r="J85" i="7"/>
  <c r="G44" i="1"/>
  <c r="M23" i="1"/>
  <c r="D80" i="3"/>
  <c r="J80" i="7"/>
  <c r="J86" i="7" s="1"/>
  <c r="G18" i="7"/>
  <c r="J83" i="3"/>
  <c r="J80" i="3"/>
  <c r="J79" i="3"/>
  <c r="G39" i="3"/>
  <c r="G44" i="3" s="1"/>
  <c r="M18" i="3"/>
  <c r="G17" i="3"/>
  <c r="G60" i="7"/>
  <c r="M19" i="7"/>
  <c r="D17" i="3"/>
  <c r="D21" i="3"/>
  <c r="J17" i="3"/>
  <c r="J21" i="3"/>
  <c r="D38" i="3"/>
  <c r="D42" i="3"/>
  <c r="D59" i="3"/>
  <c r="D63" i="3"/>
  <c r="D39" i="7"/>
  <c r="D41" i="7"/>
  <c r="G66" i="1"/>
  <c r="G85" i="3"/>
  <c r="G81" i="7"/>
  <c r="G80" i="7"/>
  <c r="G19" i="7"/>
  <c r="D18" i="3"/>
  <c r="J18" i="3"/>
  <c r="D39" i="3"/>
  <c r="D18" i="7"/>
  <c r="G85" i="1"/>
  <c r="G65" i="1"/>
  <c r="D85" i="1"/>
  <c r="J85" i="1"/>
  <c r="M24" i="1"/>
  <c r="D16" i="7"/>
  <c r="D86" i="1"/>
  <c r="J72" i="3"/>
  <c r="G52" i="3"/>
  <c r="M10" i="3"/>
  <c r="C39" i="4"/>
  <c r="G72" i="7"/>
  <c r="G31" i="7"/>
  <c r="C41" i="6"/>
  <c r="D10" i="7"/>
  <c r="D31" i="7"/>
  <c r="D10" i="3"/>
  <c r="D72" i="7"/>
  <c r="G86" i="1"/>
  <c r="G86" i="3"/>
  <c r="G45" i="1"/>
  <c r="F85" i="3"/>
  <c r="C44" i="1"/>
  <c r="F44" i="1"/>
  <c r="I17" i="3"/>
  <c r="I21" i="1"/>
  <c r="C56" i="1"/>
  <c r="I14" i="1"/>
  <c r="F14" i="1"/>
  <c r="L14" i="7"/>
  <c r="I13" i="7"/>
  <c r="F63" i="7"/>
  <c r="L13" i="7"/>
  <c r="F60" i="7"/>
  <c r="I18" i="7"/>
  <c r="C55" i="7"/>
  <c r="F59" i="7"/>
  <c r="F55" i="7"/>
  <c r="C59" i="3"/>
  <c r="F59" i="3"/>
  <c r="L19" i="3"/>
  <c r="L11" i="3"/>
  <c r="F19" i="1"/>
  <c r="C58" i="7"/>
  <c r="C44" i="7"/>
  <c r="I12" i="7"/>
  <c r="I85" i="7"/>
  <c r="C11" i="3"/>
  <c r="C85" i="3"/>
  <c r="F11" i="3"/>
  <c r="C53" i="3"/>
  <c r="L16" i="1"/>
  <c r="F55" i="1"/>
  <c r="C55" i="1"/>
  <c r="C16" i="1"/>
  <c r="F85" i="1"/>
  <c r="C58" i="1"/>
  <c r="F57" i="1"/>
  <c r="I85" i="1"/>
  <c r="L18" i="1"/>
  <c r="L13" i="1"/>
  <c r="I13" i="1"/>
  <c r="C85" i="1"/>
  <c r="C10" i="1"/>
  <c r="C19" i="1"/>
  <c r="I10" i="1"/>
  <c r="C15" i="3"/>
  <c r="C14" i="3"/>
  <c r="L17" i="3"/>
  <c r="F17" i="3"/>
  <c r="C21" i="3"/>
  <c r="L15" i="3"/>
  <c r="C18" i="7"/>
  <c r="C60" i="7"/>
  <c r="L18" i="7"/>
  <c r="I14" i="7"/>
  <c r="C14" i="7"/>
  <c r="F56" i="7"/>
  <c r="D58" i="7"/>
  <c r="J16" i="7"/>
  <c r="D13" i="7"/>
  <c r="J13" i="7"/>
  <c r="C54" i="7"/>
  <c r="I11" i="7"/>
  <c r="I15" i="7"/>
  <c r="I19" i="7"/>
  <c r="C61" i="7"/>
  <c r="C12" i="7"/>
  <c r="C16" i="7"/>
  <c r="C20" i="7"/>
  <c r="F62" i="7"/>
  <c r="I20" i="7"/>
  <c r="L11" i="7"/>
  <c r="F58" i="7"/>
  <c r="F53" i="7"/>
  <c r="F61" i="7"/>
  <c r="C57" i="7"/>
  <c r="L12" i="7"/>
  <c r="L16" i="7"/>
  <c r="L20" i="7"/>
  <c r="C62" i="7"/>
  <c r="I16" i="7"/>
  <c r="L19" i="7"/>
  <c r="F54" i="7"/>
  <c r="F52" i="7"/>
  <c r="C10" i="7"/>
  <c r="I12" i="3"/>
  <c r="I15" i="3"/>
  <c r="C63" i="3"/>
  <c r="F61" i="3"/>
  <c r="F21" i="3"/>
  <c r="C61" i="3"/>
  <c r="F15" i="3"/>
  <c r="L12" i="3"/>
  <c r="I10" i="3"/>
  <c r="F10" i="3"/>
  <c r="C57" i="1"/>
  <c r="C18" i="1"/>
  <c r="C63" i="1"/>
  <c r="F60" i="1"/>
  <c r="I15" i="1"/>
  <c r="F53" i="1"/>
  <c r="L15" i="1"/>
  <c r="F63" i="1"/>
  <c r="F21" i="1"/>
  <c r="C60" i="1"/>
  <c r="L21" i="1"/>
  <c r="F15" i="1"/>
  <c r="L12" i="1"/>
  <c r="J17" i="7"/>
  <c r="D63" i="7"/>
  <c r="D20" i="7"/>
  <c r="J21" i="7"/>
  <c r="D59" i="7"/>
  <c r="D17" i="7"/>
  <c r="D21" i="7"/>
  <c r="D45" i="1"/>
  <c r="D57" i="7"/>
  <c r="D36" i="7"/>
  <c r="J23" i="1"/>
  <c r="B39" i="6"/>
  <c r="D65" i="1"/>
  <c r="D23" i="1"/>
  <c r="B41" i="6"/>
  <c r="D12" i="7"/>
  <c r="J12" i="7"/>
  <c r="D33" i="7"/>
  <c r="D54" i="7"/>
  <c r="D66" i="1"/>
  <c r="D44" i="1"/>
  <c r="D24" i="1"/>
  <c r="J24" i="1"/>
  <c r="D65" i="3"/>
  <c r="F10" i="7"/>
  <c r="F23" i="7" s="1"/>
  <c r="G19" i="6"/>
  <c r="C52" i="7"/>
  <c r="I10" i="7"/>
  <c r="L14" i="3"/>
  <c r="F54" i="3"/>
  <c r="C54" i="3"/>
  <c r="F58" i="3"/>
  <c r="C16" i="3"/>
  <c r="I18" i="3"/>
  <c r="C62" i="3"/>
  <c r="C56" i="3"/>
  <c r="C12" i="3"/>
  <c r="I20" i="3"/>
  <c r="I14" i="3"/>
  <c r="F56" i="3"/>
  <c r="I11" i="3"/>
  <c r="F62" i="3"/>
  <c r="G19" i="4"/>
  <c r="C52" i="3"/>
  <c r="L10" i="3"/>
  <c r="C10" i="3"/>
  <c r="I17" i="1"/>
  <c r="I11" i="1"/>
  <c r="F11" i="1"/>
  <c r="L19" i="1"/>
  <c r="F59" i="1"/>
  <c r="F56" i="1"/>
  <c r="C12" i="1"/>
  <c r="L17" i="1"/>
  <c r="F54" i="1"/>
  <c r="C53" i="1"/>
  <c r="L11" i="1"/>
  <c r="I12" i="1"/>
  <c r="C54" i="1"/>
  <c r="C61" i="1"/>
  <c r="C59" i="1"/>
  <c r="I19" i="1"/>
  <c r="F17" i="1"/>
  <c r="I20" i="1"/>
  <c r="C62" i="1"/>
  <c r="F62" i="1"/>
  <c r="L20" i="1"/>
  <c r="F20" i="1"/>
  <c r="G19" i="2"/>
  <c r="F52" i="1"/>
  <c r="C52" i="1"/>
  <c r="L10" i="1"/>
  <c r="G66" i="7" l="1"/>
  <c r="G23" i="7"/>
  <c r="M23" i="7"/>
  <c r="M23" i="3"/>
  <c r="G23" i="3"/>
  <c r="D85" i="3"/>
  <c r="G45" i="3"/>
  <c r="G86" i="7"/>
  <c r="M24" i="3"/>
  <c r="G24" i="3"/>
  <c r="G24" i="7"/>
  <c r="D86" i="3"/>
  <c r="G65" i="7"/>
  <c r="D45" i="3"/>
  <c r="D44" i="3"/>
  <c r="J24" i="3"/>
  <c r="D23" i="7"/>
  <c r="D66" i="3"/>
  <c r="J23" i="3"/>
  <c r="D24" i="3"/>
  <c r="G85" i="7"/>
  <c r="G45" i="7"/>
  <c r="G44" i="7"/>
  <c r="G66" i="3"/>
  <c r="G65" i="3"/>
  <c r="D23" i="3"/>
  <c r="J85" i="3"/>
  <c r="J86" i="3"/>
  <c r="D45" i="7"/>
  <c r="D85" i="7"/>
  <c r="D86" i="7"/>
  <c r="L23" i="7"/>
  <c r="F23" i="1"/>
  <c r="C23" i="1"/>
  <c r="F23" i="3"/>
  <c r="C65" i="7"/>
  <c r="C23" i="7"/>
  <c r="F65" i="7"/>
  <c r="J23" i="7"/>
  <c r="D44" i="7"/>
  <c r="I23" i="7"/>
  <c r="I23" i="3"/>
  <c r="F65" i="3"/>
  <c r="L23" i="3"/>
  <c r="C65" i="3"/>
  <c r="F65" i="1"/>
  <c r="J24" i="7"/>
  <c r="D65" i="7"/>
  <c r="D66" i="7"/>
  <c r="D24" i="7"/>
  <c r="C23" i="3"/>
  <c r="C65" i="1"/>
  <c r="I23" i="1"/>
  <c r="L23" i="1"/>
</calcChain>
</file>

<file path=xl/sharedStrings.xml><?xml version="1.0" encoding="utf-8"?>
<sst xmlns="http://schemas.openxmlformats.org/spreadsheetml/2006/main" count="542" uniqueCount="109">
  <si>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</si>
  <si>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</si>
  <si>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</si>
  <si>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</si>
  <si>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</si>
  <si>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</si>
  <si>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</si>
  <si>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</si>
  <si>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</si>
  <si>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</si>
  <si>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</si>
  <si>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</si>
  <si>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</si>
  <si>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</si>
  <si>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</si>
  <si>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</si>
  <si>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</si>
  <si>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</si>
  <si>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</si>
  <si>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</si>
  <si>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</si>
  <si>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</si>
  <si>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</si>
  <si>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</si>
  <si>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</si>
  <si>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</si>
  <si>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</si>
  <si>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</si>
  <si>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</si>
  <si>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</si>
  <si>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</si>
  <si>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</si>
  <si>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</si>
  <si>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</si>
  <si>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</si>
  <si>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</si>
  <si>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</si>
  <si>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</si>
  <si>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</si>
  <si>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</si>
  <si>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</si>
  <si>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</si>
  <si>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</si>
  <si>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</si>
  <si>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</si>
  <si>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</si>
  <si>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</si>
  <si>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</si>
  <si>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</si>
  <si>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</si>
  <si>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</si>
  <si>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</si>
  <si>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</si>
  <si>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</si>
  <si>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Other Payroll Expense Estimates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</si>
  <si>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</si>
  <si>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</si>
  <si>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</si>
  <si>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</si>
  <si>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</si>
  <si>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</si>
  <si>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</si>
  <si>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</si>
  <si>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</si>
  <si>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</si>
  <si>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</si>
  <si>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</si>
  <si>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</si>
  <si>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</si>
  <si>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</si>
  <si>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</si>
  <si>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>Basic Life</t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</si>
  <si>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</si>
  <si>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</si>
  <si>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</si>
  <si>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Clinical Fellows, Post Doc Scholars - OPE is same as graduate students</t>
  </si>
  <si>
    <t>Actual Retirement Rates:</t>
  </si>
  <si>
    <t>PERS - Tier1 / Tier2</t>
  </si>
  <si>
    <t>PERS - Tier3</t>
  </si>
  <si>
    <t>ORP - Tier1 / Tier2</t>
  </si>
  <si>
    <t>ORP - Tier3</t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</si>
  <si>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</si>
  <si>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</si>
  <si>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employees who are hired after July 1, 2014 and who choose ORP, will be Tier 4.  </t>
    </r>
  </si>
  <si>
    <t xml:space="preserve">  Exceptions would be employees who were previously in the retirement system. Please</t>
  </si>
  <si>
    <t xml:space="preserve">  contact Employee Benefits with questions.</t>
  </si>
  <si>
    <t>http://studenthealth.oregonstate.edu/insurance/graduate-assistant-insurance-plan</t>
  </si>
  <si>
    <t>http://studenthealth.oregonstate.edu/postdoctoral-scholar</t>
  </si>
  <si>
    <t xml:space="preserve">   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</si>
  <si>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</si>
  <si>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</si>
  <si>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</si>
  <si>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</si>
  <si>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</si>
  <si>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</si>
  <si>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</si>
  <si>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</si>
  <si>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</si>
  <si>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</si>
  <si>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</si>
  <si>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t>Fiscal Year 2019</t>
  </si>
  <si>
    <r>
      <t xml:space="preserve">Fiscal Year 2019 - </t>
    </r>
    <r>
      <rPr>
        <b/>
        <u/>
        <sz val="10"/>
        <color indexed="14"/>
        <rFont val="Arial"/>
        <family val="2"/>
      </rPr>
      <t>ESTIMATES ONLY</t>
    </r>
  </si>
  <si>
    <t>FY19 ESTIMATED OPE RATES</t>
  </si>
  <si>
    <t>nicole.real@oregonstate.edu</t>
  </si>
  <si>
    <t>541-737-3404</t>
  </si>
  <si>
    <t>Please contact Nicole Real for assistance on any OPE questions.</t>
  </si>
  <si>
    <t>Updated January 8, 2019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</si>
  <si>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2018 - $128,400</t>
    </r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</si>
  <si>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2019 - $132,900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</si>
</sst>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0" borderId="0" xfId="0" applyBorder="1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2" xfId="1" applyNumberFormat="1" applyFont="1" applyBorder="1"/>
    <xf numFmtId="0" fontId="0" fillId="0" borderId="3" xfId="0" applyBorder="1"/>
    <xf numFmtId="0" fontId="0" fillId="0" borderId="0" xfId="0" applyBorder="1"/>
    <xf numFmtId="43" fontId="0" fillId="0" borderId="0" xfId="0" applyNumberFormat="1" applyBorder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NumberFormat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NumberFormat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0" applyNumberFormat="1"/>
    <xf numFmtId="165" fontId="3" fillId="0" borderId="0" xfId="0" applyNumberFormat="1" applyFont="1"/>
    <xf numFmtId="0" fontId="0" fillId="0" borderId="4" xfId="0" applyFill="1" applyBorder="1"/>
    <xf numFmtId="10" fontId="3" fillId="0" borderId="0" xfId="3" applyNumberFormat="1" applyFont="1" applyBorder="1" applyAlignment="1">
      <alignment horizontal="right"/>
    </xf>
    <xf numFmtId="10" fontId="0" fillId="0" borderId="0" xfId="0" applyNumberFormat="1" applyBorder="1"/>
    <xf numFmtId="10" fontId="3" fillId="0" borderId="0" xfId="0" applyNumberFormat="1" applyFont="1" applyBorder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 applyBorder="1"/>
    <xf numFmtId="0" fontId="4" fillId="0" borderId="0" xfId="0" applyFont="1" applyBorder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0" fontId="0" fillId="0" borderId="0" xfId="0" applyFill="1" applyBorder="1"/>
    <xf numFmtId="0" fontId="1" fillId="0" borderId="0" xfId="0" applyFont="1" applyFill="1" applyBorder="1"/>
    <xf numFmtId="168" fontId="3" fillId="0" borderId="0" xfId="3" applyNumberFormat="1" applyFont="1"/>
    <xf numFmtId="10" fontId="0" fillId="0" borderId="0" xfId="3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2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15" fillId="0" borderId="6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8" fontId="0" fillId="0" borderId="0" xfId="3" applyNumberFormat="1" applyFont="1"/>
    <xf numFmtId="0" fontId="0" fillId="0" borderId="9" xfId="0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5" xfId="0" applyFont="1" applyBorder="1"/>
    <xf numFmtId="43" fontId="0" fillId="0" borderId="0" xfId="1" applyFont="1"/>
    <xf numFmtId="9" fontId="0" fillId="0" borderId="0" xfId="3" applyFont="1"/>
    <xf numFmtId="0" fontId="7" fillId="0" borderId="0" xfId="2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cole.real@oregonstate.edu" TargetMode="External"/><Relationship Id="rId2" Type="http://schemas.openxmlformats.org/officeDocument/2006/relationships/hyperlink" Target="http://studenthealth.oregonstate.edu/postdoctoral-scholar" TargetMode="External"/><Relationship Id="rId1" Type="http://schemas.openxmlformats.org/officeDocument/2006/relationships/hyperlink" Target="http://studenthealth.oregonstate.edu/insurance/graduate-assistant-insurance-pla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49"/>
  <sheetViews>
    <sheetView showGridLines="0" tabSelected="1" workbookViewId="0">
      <selection activeCell="B2" sqref="B2"/>
    </sheetView>
  </sheetViews>
  <sheetFormatPr defaultRowHeight="12.75" x14ac:dyDescent="0.2"/>
  <cols>
    <col min="1" max="1" width="1.140625" customWidth="1"/>
    <col min="2" max="2" width="1.140625" style="62" customWidth="1"/>
    <col min="3" max="3" width="3.42578125" customWidth="1"/>
    <col min="4" max="4" width="14.7109375" customWidth="1"/>
    <col min="11" max="11" width="2.5703125" customWidth="1"/>
  </cols>
  <sheetData>
    <row r="1" spans="1:11" s="62" customFormat="1" ht="5.25" customHeight="1" thickBot="1" x14ac:dyDescent="0.25"/>
    <row r="2" spans="1:11" s="62" customFormat="1" ht="6" customHeight="1" x14ac:dyDescent="0.2">
      <c r="B2" s="71"/>
      <c r="C2" s="72"/>
      <c r="D2" s="72"/>
      <c r="E2" s="72"/>
      <c r="F2" s="72"/>
      <c r="G2" s="72"/>
      <c r="H2" s="72"/>
      <c r="I2" s="72"/>
      <c r="J2" s="72"/>
      <c r="K2" s="73"/>
    </row>
    <row r="3" spans="1:11" ht="15.75" x14ac:dyDescent="0.25">
      <c r="A3" s="60"/>
      <c r="B3" s="74"/>
      <c r="C3" s="106" t="s">
        <v>19</v>
      </c>
      <c r="D3" s="106"/>
      <c r="E3" s="106"/>
      <c r="F3" s="106"/>
      <c r="G3" s="106"/>
      <c r="H3" s="106"/>
      <c r="I3" s="106"/>
      <c r="J3" s="106"/>
      <c r="K3" s="107"/>
    </row>
    <row r="4" spans="1:11" ht="15.75" customHeight="1" x14ac:dyDescent="0.2">
      <c r="B4" s="75"/>
      <c r="C4" s="108" t="s">
        <v>54</v>
      </c>
      <c r="D4" s="108"/>
      <c r="E4" s="108"/>
      <c r="F4" s="108"/>
      <c r="G4" s="108"/>
      <c r="H4" s="108"/>
      <c r="I4" s="108"/>
      <c r="J4" s="108"/>
      <c r="K4" s="76"/>
    </row>
    <row r="5" spans="1:11" ht="15.75" customHeight="1" x14ac:dyDescent="0.2">
      <c r="B5" s="77"/>
      <c r="C5" s="109" t="s">
        <v>100</v>
      </c>
      <c r="D5" s="109"/>
      <c r="E5" s="109"/>
      <c r="F5" s="109"/>
      <c r="G5" s="109"/>
      <c r="H5" s="109"/>
      <c r="I5" s="109"/>
      <c r="J5" s="109"/>
      <c r="K5" s="76"/>
    </row>
    <row r="6" spans="1:11" ht="15" x14ac:dyDescent="0.25">
      <c r="B6" s="74"/>
      <c r="C6" s="110" t="s">
        <v>106</v>
      </c>
      <c r="D6" s="110"/>
      <c r="E6" s="110"/>
      <c r="F6" s="110"/>
      <c r="G6" s="110"/>
      <c r="H6" s="110"/>
      <c r="I6" s="110"/>
      <c r="J6" s="110"/>
      <c r="K6" s="78"/>
    </row>
    <row r="7" spans="1:11" s="61" customFormat="1" ht="15" x14ac:dyDescent="0.25">
      <c r="B7" s="74"/>
      <c r="C7" s="66"/>
      <c r="D7" s="66"/>
      <c r="E7" s="66"/>
      <c r="F7" s="66"/>
      <c r="G7" s="66"/>
      <c r="H7" s="66"/>
      <c r="I7" s="66"/>
      <c r="J7" s="66"/>
      <c r="K7" s="79"/>
    </row>
    <row r="8" spans="1:11" s="62" customFormat="1" ht="12.75" customHeight="1" x14ac:dyDescent="0.25">
      <c r="B8" s="74"/>
      <c r="C8" s="67" t="s">
        <v>89</v>
      </c>
      <c r="D8" s="94"/>
      <c r="E8" s="94"/>
      <c r="F8" s="94"/>
      <c r="G8" s="94"/>
      <c r="H8" s="94"/>
      <c r="I8" s="94"/>
      <c r="J8" s="94"/>
      <c r="K8" s="79"/>
    </row>
    <row r="9" spans="1:11" s="62" customFormat="1" ht="12.75" customHeight="1" x14ac:dyDescent="0.25">
      <c r="B9" s="74"/>
      <c r="C9" s="67" t="s">
        <v>90</v>
      </c>
      <c r="D9" s="94"/>
      <c r="E9" s="94"/>
      <c r="F9" s="94"/>
      <c r="G9" s="94"/>
      <c r="H9" s="94"/>
      <c r="I9" s="94"/>
      <c r="J9" s="94"/>
      <c r="K9" s="79"/>
    </row>
    <row r="10" spans="1:11" s="62" customFormat="1" ht="12.75" customHeight="1" x14ac:dyDescent="0.25">
      <c r="B10" s="74"/>
      <c r="C10" s="67" t="s">
        <v>91</v>
      </c>
      <c r="D10" s="94"/>
      <c r="E10" s="94"/>
      <c r="F10" s="94"/>
      <c r="G10" s="94"/>
      <c r="H10" s="94"/>
      <c r="I10" s="94"/>
      <c r="J10" s="94"/>
      <c r="K10" s="79"/>
    </row>
    <row r="11" spans="1:11" ht="12.75" customHeight="1" x14ac:dyDescent="0.2">
      <c r="B11" s="74"/>
      <c r="C11" s="67" t="s">
        <v>92</v>
      </c>
      <c r="D11" s="60"/>
      <c r="E11" s="60"/>
      <c r="F11" s="60"/>
      <c r="G11" s="60"/>
      <c r="H11" s="60"/>
      <c r="I11" s="60"/>
      <c r="J11" s="60"/>
      <c r="K11" s="80"/>
    </row>
    <row r="12" spans="1:11" x14ac:dyDescent="0.2">
      <c r="B12" s="74"/>
      <c r="C12" s="60" t="s">
        <v>58</v>
      </c>
      <c r="D12" s="60"/>
      <c r="E12" s="60"/>
      <c r="F12" s="60"/>
      <c r="G12" s="60"/>
      <c r="H12" s="60"/>
      <c r="I12" s="60"/>
      <c r="J12" s="60"/>
      <c r="K12" s="80"/>
    </row>
    <row r="13" spans="1:11" x14ac:dyDescent="0.2">
      <c r="B13" s="74"/>
      <c r="C13" s="60" t="s">
        <v>59</v>
      </c>
      <c r="D13" s="60"/>
      <c r="E13" s="60"/>
      <c r="F13" s="60"/>
      <c r="G13" s="60"/>
      <c r="H13" s="60"/>
      <c r="I13" s="60"/>
      <c r="J13" s="60"/>
      <c r="K13" s="80"/>
    </row>
    <row r="14" spans="1:11" x14ac:dyDescent="0.2">
      <c r="B14" s="74"/>
      <c r="C14" s="60"/>
      <c r="D14" s="60"/>
      <c r="E14" s="60"/>
      <c r="F14" s="60"/>
      <c r="G14" s="60"/>
      <c r="H14" s="60"/>
      <c r="I14" s="60"/>
      <c r="J14" s="60"/>
      <c r="K14" s="80"/>
    </row>
    <row r="15" spans="1:11" x14ac:dyDescent="0.2">
      <c r="B15" s="74"/>
      <c r="C15" s="60" t="s">
        <v>55</v>
      </c>
      <c r="D15" s="60"/>
      <c r="E15" s="60"/>
      <c r="F15" s="60"/>
      <c r="G15" s="60"/>
      <c r="H15" s="60"/>
      <c r="I15" s="60"/>
      <c r="J15" s="60"/>
      <c r="K15" s="80"/>
    </row>
    <row r="16" spans="1:11" s="61" customFormat="1" x14ac:dyDescent="0.2">
      <c r="B16" s="74"/>
      <c r="C16" s="60"/>
      <c r="D16" s="60"/>
      <c r="E16" s="60"/>
      <c r="F16" s="60"/>
      <c r="G16" s="60"/>
      <c r="H16" s="60"/>
      <c r="I16" s="60"/>
      <c r="J16" s="60"/>
      <c r="K16" s="80"/>
    </row>
    <row r="17" spans="1:11" s="61" customFormat="1" x14ac:dyDescent="0.2">
      <c r="B17" s="74"/>
      <c r="C17" s="67" t="s">
        <v>98</v>
      </c>
      <c r="D17" s="60"/>
      <c r="E17" s="60"/>
      <c r="F17" s="60"/>
      <c r="G17" s="60"/>
      <c r="H17" s="60"/>
      <c r="I17" s="60"/>
      <c r="J17" s="60"/>
      <c r="K17" s="80"/>
    </row>
    <row r="18" spans="1:11" s="61" customFormat="1" x14ac:dyDescent="0.2">
      <c r="B18" s="74"/>
      <c r="C18" s="105" t="s">
        <v>86</v>
      </c>
      <c r="D18" s="105"/>
      <c r="E18" s="105"/>
      <c r="F18" s="105"/>
      <c r="G18" s="105"/>
      <c r="H18" s="105"/>
      <c r="I18" s="105"/>
      <c r="J18" s="105"/>
      <c r="K18" s="80"/>
    </row>
    <row r="19" spans="1:11" s="61" customFormat="1" x14ac:dyDescent="0.2">
      <c r="B19" s="74"/>
      <c r="C19" s="60"/>
      <c r="D19" s="68"/>
      <c r="E19" s="60"/>
      <c r="F19" s="60"/>
      <c r="G19" s="60"/>
      <c r="H19" s="60"/>
      <c r="I19" s="60"/>
      <c r="J19" s="60"/>
      <c r="K19" s="80"/>
    </row>
    <row r="20" spans="1:11" s="61" customFormat="1" x14ac:dyDescent="0.2">
      <c r="B20" s="74"/>
      <c r="C20" s="67" t="s">
        <v>99</v>
      </c>
      <c r="D20" s="68"/>
      <c r="E20" s="60"/>
      <c r="F20" s="60"/>
      <c r="G20" s="60"/>
      <c r="H20" s="60"/>
      <c r="I20" s="60"/>
      <c r="J20" s="60"/>
      <c r="K20" s="80"/>
    </row>
    <row r="21" spans="1:11" s="61" customFormat="1" x14ac:dyDescent="0.2">
      <c r="B21" s="74"/>
      <c r="C21" s="105" t="s">
        <v>87</v>
      </c>
      <c r="D21" s="105"/>
      <c r="E21" s="105"/>
      <c r="F21" s="105"/>
      <c r="G21" s="105"/>
      <c r="H21" s="105"/>
      <c r="I21" s="68"/>
      <c r="J21" s="60"/>
      <c r="K21" s="80"/>
    </row>
    <row r="22" spans="1:11" s="62" customFormat="1" x14ac:dyDescent="0.2">
      <c r="B22" s="74"/>
      <c r="C22" s="60"/>
      <c r="D22" s="68"/>
      <c r="E22" s="60"/>
      <c r="F22" s="60"/>
      <c r="G22" s="60"/>
      <c r="H22" s="60"/>
      <c r="I22" s="60"/>
      <c r="J22" s="60"/>
      <c r="K22" s="80"/>
    </row>
    <row r="23" spans="1:11" s="62" customFormat="1" x14ac:dyDescent="0.2">
      <c r="B23" s="74"/>
      <c r="C23" s="60" t="s">
        <v>88</v>
      </c>
      <c r="D23" s="69"/>
      <c r="E23" s="60"/>
      <c r="F23" s="60"/>
      <c r="G23" s="60"/>
      <c r="H23" s="60"/>
      <c r="I23" s="60"/>
      <c r="J23" s="60"/>
      <c r="K23" s="80"/>
    </row>
    <row r="24" spans="1:11" x14ac:dyDescent="0.2">
      <c r="B24" s="74"/>
      <c r="C24" s="60"/>
      <c r="D24" s="60"/>
      <c r="E24" s="60"/>
      <c r="F24" s="60"/>
      <c r="G24" s="60"/>
      <c r="H24" s="60"/>
      <c r="I24" s="60"/>
      <c r="J24" s="60"/>
      <c r="K24" s="80"/>
    </row>
    <row r="25" spans="1:11" ht="6" customHeight="1" x14ac:dyDescent="0.2">
      <c r="A25" s="56"/>
      <c r="B25" s="81"/>
      <c r="C25" s="56"/>
      <c r="D25" s="56"/>
      <c r="E25" s="56"/>
      <c r="F25" s="56"/>
      <c r="G25" s="56"/>
      <c r="H25" s="56"/>
      <c r="I25" s="56"/>
      <c r="J25" s="56"/>
      <c r="K25" s="82"/>
    </row>
    <row r="26" spans="1:11" x14ac:dyDescent="0.2">
      <c r="A26" s="56"/>
      <c r="B26" s="81"/>
      <c r="C26" s="93" t="s">
        <v>73</v>
      </c>
      <c r="D26" s="86"/>
      <c r="E26" s="86"/>
      <c r="F26" s="86"/>
      <c r="G26" s="86"/>
      <c r="H26" s="86"/>
      <c r="I26" s="86"/>
      <c r="J26" s="87"/>
      <c r="K26" s="82"/>
    </row>
    <row r="27" spans="1:11" x14ac:dyDescent="0.2">
      <c r="A27" s="56"/>
      <c r="B27" s="81"/>
      <c r="C27" s="88"/>
      <c r="D27" s="56" t="s">
        <v>74</v>
      </c>
      <c r="E27" s="56"/>
      <c r="F27" s="56"/>
      <c r="G27" s="56"/>
      <c r="H27" s="56"/>
      <c r="I27" s="56"/>
      <c r="J27" s="89"/>
      <c r="K27" s="82"/>
    </row>
    <row r="28" spans="1:11" ht="3" customHeight="1" x14ac:dyDescent="0.2">
      <c r="A28" s="56"/>
      <c r="B28" s="81"/>
      <c r="C28" s="88"/>
      <c r="D28" s="56"/>
      <c r="E28" s="56"/>
      <c r="F28" s="56"/>
      <c r="G28" s="56"/>
      <c r="H28" s="56"/>
      <c r="I28" s="56"/>
      <c r="J28" s="89"/>
      <c r="K28" s="82"/>
    </row>
    <row r="29" spans="1:11" x14ac:dyDescent="0.2">
      <c r="A29" s="56"/>
      <c r="B29" s="81"/>
      <c r="C29" s="88"/>
      <c r="D29" s="57" t="s">
        <v>75</v>
      </c>
      <c r="E29" s="56"/>
      <c r="F29" s="56"/>
      <c r="G29" s="56"/>
      <c r="H29" s="56"/>
      <c r="I29" s="56"/>
      <c r="J29" s="89"/>
      <c r="K29" s="82"/>
    </row>
    <row r="30" spans="1:11" ht="6" customHeight="1" x14ac:dyDescent="0.2">
      <c r="A30" s="56"/>
      <c r="B30" s="81"/>
      <c r="C30" s="40"/>
      <c r="D30" s="90"/>
      <c r="E30" s="91"/>
      <c r="F30" s="91"/>
      <c r="G30" s="91"/>
      <c r="H30" s="91"/>
      <c r="I30" s="91"/>
      <c r="J30" s="92"/>
      <c r="K30" s="82"/>
    </row>
    <row r="31" spans="1:11" x14ac:dyDescent="0.2">
      <c r="B31" s="74"/>
      <c r="C31" s="60"/>
      <c r="D31" s="60"/>
      <c r="E31" s="60"/>
      <c r="F31" s="60"/>
      <c r="G31" s="60"/>
      <c r="H31" s="60"/>
      <c r="I31" s="60"/>
      <c r="J31" s="60"/>
      <c r="K31" s="80"/>
    </row>
    <row r="32" spans="1:11" x14ac:dyDescent="0.2">
      <c r="B32" s="74"/>
      <c r="C32" s="67" t="s">
        <v>105</v>
      </c>
      <c r="D32" s="60"/>
      <c r="E32" s="60"/>
      <c r="F32" s="60"/>
      <c r="G32" s="60"/>
      <c r="H32" s="60"/>
      <c r="I32" s="60"/>
      <c r="J32" s="60"/>
      <c r="K32" s="80"/>
    </row>
    <row r="33" spans="2:11" x14ac:dyDescent="0.2">
      <c r="B33" s="74"/>
      <c r="C33" s="70" t="s">
        <v>103</v>
      </c>
      <c r="D33" s="60"/>
      <c r="E33" s="60"/>
      <c r="F33" s="60"/>
      <c r="G33" s="60"/>
      <c r="H33" s="60"/>
      <c r="I33" s="60"/>
      <c r="J33" s="60"/>
      <c r="K33" s="80"/>
    </row>
    <row r="34" spans="2:11" x14ac:dyDescent="0.2">
      <c r="B34" s="74"/>
      <c r="C34" s="67" t="s">
        <v>104</v>
      </c>
      <c r="D34" s="60"/>
      <c r="E34" s="60"/>
      <c r="F34" s="60"/>
      <c r="G34" s="60"/>
      <c r="H34" s="60"/>
      <c r="I34" s="60"/>
      <c r="J34" s="60"/>
      <c r="K34" s="80"/>
    </row>
    <row r="35" spans="2:11" x14ac:dyDescent="0.2">
      <c r="B35" s="74"/>
      <c r="C35" s="70"/>
      <c r="D35" s="60"/>
      <c r="E35" s="60"/>
      <c r="F35" s="60"/>
      <c r="G35" s="60"/>
      <c r="H35" s="60"/>
      <c r="I35" s="60"/>
      <c r="J35" s="60"/>
      <c r="K35" s="80"/>
    </row>
    <row r="36" spans="2:11" x14ac:dyDescent="0.2">
      <c r="B36" s="74"/>
      <c r="C36" s="67"/>
      <c r="D36" s="60"/>
      <c r="E36" s="60"/>
      <c r="F36" s="60"/>
      <c r="G36" s="60"/>
      <c r="H36" s="60"/>
      <c r="I36" s="60"/>
      <c r="J36" s="60"/>
      <c r="K36" s="80"/>
    </row>
    <row r="37" spans="2:11" x14ac:dyDescent="0.2">
      <c r="B37" s="74"/>
      <c r="C37" s="60"/>
      <c r="D37" s="60"/>
      <c r="E37" s="60"/>
      <c r="F37" s="60"/>
      <c r="G37" s="60"/>
      <c r="H37" s="60"/>
      <c r="I37" s="60"/>
      <c r="J37" s="60"/>
      <c r="K37" s="80"/>
    </row>
    <row r="38" spans="2:11" x14ac:dyDescent="0.2">
      <c r="B38" s="74"/>
      <c r="C38" s="65" t="s">
        <v>76</v>
      </c>
      <c r="D38" s="18"/>
      <c r="E38" s="18"/>
      <c r="F38" s="18"/>
      <c r="G38" s="18"/>
      <c r="H38" s="19"/>
      <c r="I38" s="60"/>
      <c r="J38" s="60"/>
      <c r="K38" s="80"/>
    </row>
    <row r="39" spans="2:11" ht="6" customHeight="1" x14ac:dyDescent="0.2">
      <c r="B39" s="74"/>
      <c r="C39" s="8"/>
      <c r="D39" s="60"/>
      <c r="E39" s="60"/>
      <c r="F39" s="60"/>
      <c r="G39" s="60"/>
      <c r="H39" s="20"/>
      <c r="I39" s="60"/>
      <c r="J39" s="60"/>
      <c r="K39" s="80"/>
    </row>
    <row r="40" spans="2:11" x14ac:dyDescent="0.2">
      <c r="B40" s="74"/>
      <c r="C40" s="63" t="s">
        <v>77</v>
      </c>
      <c r="D40" s="60"/>
      <c r="E40" s="59">
        <v>0.3004</v>
      </c>
      <c r="F40" s="60"/>
      <c r="G40" s="60"/>
      <c r="H40" s="20"/>
      <c r="I40" s="60"/>
      <c r="J40" s="60"/>
      <c r="K40" s="80"/>
    </row>
    <row r="41" spans="2:11" x14ac:dyDescent="0.2">
      <c r="B41" s="74"/>
      <c r="C41" s="63" t="s">
        <v>78</v>
      </c>
      <c r="D41" s="60"/>
      <c r="E41" s="59">
        <v>0.2298</v>
      </c>
      <c r="F41" s="60"/>
      <c r="G41" s="60"/>
      <c r="H41" s="20"/>
      <c r="I41" s="60"/>
      <c r="J41" s="60"/>
      <c r="K41" s="80"/>
    </row>
    <row r="42" spans="2:11" x14ac:dyDescent="0.2">
      <c r="B42" s="74"/>
      <c r="C42" s="63" t="s">
        <v>79</v>
      </c>
      <c r="D42" s="60"/>
      <c r="E42" s="59">
        <v>0.29680000000000001</v>
      </c>
      <c r="F42" s="60"/>
      <c r="G42" s="60"/>
      <c r="H42" s="20"/>
      <c r="I42" s="60"/>
      <c r="J42" s="60"/>
      <c r="K42" s="80"/>
    </row>
    <row r="43" spans="2:11" x14ac:dyDescent="0.2">
      <c r="B43" s="74"/>
      <c r="C43" s="63" t="s">
        <v>80</v>
      </c>
      <c r="D43" s="60"/>
      <c r="E43" s="59">
        <v>0.15290000000000001</v>
      </c>
      <c r="F43" s="60"/>
      <c r="G43" s="60"/>
      <c r="H43" s="20"/>
      <c r="I43" s="60"/>
      <c r="J43" s="60"/>
      <c r="K43" s="80"/>
    </row>
    <row r="44" spans="2:11" ht="14.25" x14ac:dyDescent="0.2">
      <c r="B44" s="74"/>
      <c r="C44" s="64" t="s">
        <v>82</v>
      </c>
      <c r="D44" s="15"/>
      <c r="E44" s="15" t="s">
        <v>81</v>
      </c>
      <c r="F44" s="15"/>
      <c r="G44" s="15"/>
      <c r="H44" s="16"/>
      <c r="I44" s="60"/>
      <c r="J44" s="60"/>
      <c r="K44" s="80"/>
    </row>
    <row r="45" spans="2:11" x14ac:dyDescent="0.2">
      <c r="B45" s="74"/>
      <c r="C45" s="60"/>
      <c r="D45" s="60"/>
      <c r="E45" s="60"/>
      <c r="F45" s="60"/>
      <c r="G45" s="60"/>
      <c r="H45" s="60"/>
      <c r="I45" s="60"/>
      <c r="J45" s="60"/>
      <c r="K45" s="80"/>
    </row>
    <row r="46" spans="2:11" ht="14.25" x14ac:dyDescent="0.2">
      <c r="B46" s="74"/>
      <c r="C46" s="67" t="s">
        <v>83</v>
      </c>
      <c r="D46" s="60"/>
      <c r="E46" s="60"/>
      <c r="F46" s="60"/>
      <c r="G46" s="60"/>
      <c r="H46" s="60"/>
      <c r="I46" s="60"/>
      <c r="J46" s="60"/>
      <c r="K46" s="80"/>
    </row>
    <row r="47" spans="2:11" x14ac:dyDescent="0.2">
      <c r="B47" s="74"/>
      <c r="C47" s="67" t="s">
        <v>84</v>
      </c>
      <c r="D47" s="60"/>
      <c r="E47" s="60"/>
      <c r="F47" s="60"/>
      <c r="G47" s="60"/>
      <c r="H47" s="60"/>
      <c r="I47" s="60"/>
      <c r="J47" s="60"/>
      <c r="K47" s="80"/>
    </row>
    <row r="48" spans="2:11" x14ac:dyDescent="0.2">
      <c r="B48" s="74"/>
      <c r="C48" s="67" t="s">
        <v>85</v>
      </c>
      <c r="D48" s="60"/>
      <c r="E48" s="60"/>
      <c r="F48" s="60"/>
      <c r="G48" s="60"/>
      <c r="H48" s="60"/>
      <c r="I48" s="60"/>
      <c r="J48" s="60"/>
      <c r="K48" s="80"/>
    </row>
    <row r="49" spans="2:11" ht="6" customHeight="1" thickBot="1" x14ac:dyDescent="0.25">
      <c r="B49" s="83"/>
      <c r="C49" s="84"/>
      <c r="D49" s="84"/>
      <c r="E49" s="84"/>
      <c r="F49" s="84"/>
      <c r="G49" s="84"/>
      <c r="H49" s="84"/>
      <c r="I49" s="84"/>
      <c r="J49" s="84"/>
      <c r="K49" s="85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18" r:id="rId1"/>
    <hyperlink ref="C21" r:id="rId2"/>
    <hyperlink ref="C33" r:id="rId3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98"/>
  <sheetViews>
    <sheetView showGridLines="0" workbookViewId="0">
      <selection activeCell="C46" sqref="C46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A3" s="114" t="s">
        <v>101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x14ac:dyDescent="0.2">
      <c r="A4" s="116" t="str">
        <f>Instructions!C6</f>
        <v>Updated January 8, 2019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5.0999999999999996" customHeight="1" x14ac:dyDescent="0.2">
      <c r="A5" s="113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3"/>
      <c r="B6" s="8"/>
      <c r="C6" s="109" t="s">
        <v>20</v>
      </c>
      <c r="D6" s="109"/>
      <c r="E6" s="6"/>
      <c r="F6" s="109" t="s">
        <v>22</v>
      </c>
      <c r="G6" s="109"/>
      <c r="H6" s="6"/>
      <c r="I6" s="109" t="s">
        <v>23</v>
      </c>
      <c r="J6" s="109"/>
      <c r="K6" s="6"/>
      <c r="L6" s="109" t="s">
        <v>23</v>
      </c>
      <c r="M6" s="112"/>
    </row>
    <row r="7" spans="1:13" x14ac:dyDescent="0.2">
      <c r="A7" s="113"/>
      <c r="B7" s="8"/>
      <c r="C7" s="109" t="s">
        <v>21</v>
      </c>
      <c r="D7" s="109"/>
      <c r="E7" s="6"/>
      <c r="F7" s="109" t="s">
        <v>21</v>
      </c>
      <c r="G7" s="109"/>
      <c r="H7" s="6"/>
      <c r="I7" s="109" t="s">
        <v>24</v>
      </c>
      <c r="J7" s="109"/>
      <c r="K7" s="6"/>
      <c r="L7" s="109" t="s">
        <v>24</v>
      </c>
      <c r="M7" s="112"/>
    </row>
    <row r="8" spans="1:13" x14ac:dyDescent="0.2">
      <c r="A8" s="113"/>
      <c r="B8" s="8"/>
      <c r="C8" s="109" t="s">
        <v>17</v>
      </c>
      <c r="D8" s="109"/>
      <c r="E8" s="6"/>
      <c r="F8" s="109" t="s">
        <v>18</v>
      </c>
      <c r="G8" s="109"/>
      <c r="H8" s="6"/>
      <c r="I8" s="109" t="s">
        <v>17</v>
      </c>
      <c r="J8" s="109"/>
      <c r="K8" s="6"/>
      <c r="L8" s="109" t="s">
        <v>18</v>
      </c>
      <c r="M8" s="112"/>
    </row>
    <row r="9" spans="1:13" x14ac:dyDescent="0.2">
      <c r="A9" s="113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3"/>
      <c r="B10" s="8" t="s">
        <v>0</v>
      </c>
      <c r="C10" s="2">
        <f>'Detail-Hires before 8-29-03'!$G$6</f>
        <v>0.38013999999999998</v>
      </c>
      <c r="D10" s="10">
        <f>'Detail-Hires before 8-29-03'!$B26+'Detail-Hires before 8-29-03'!$C26+'Detail-Hires before 8-29-03'!D26</f>
        <v>1352.43</v>
      </c>
      <c r="E10" s="9"/>
      <c r="F10" s="2">
        <f>'Detail-Hires before 8-29-03'!$G6</f>
        <v>0.38013999999999998</v>
      </c>
      <c r="G10" s="10">
        <f>'Detail-Hires before 8-29-03'!$C26</f>
        <v>2.4300000000000002</v>
      </c>
      <c r="H10" s="9"/>
      <c r="I10" s="2">
        <f>'Detail-Hires before 8-29-03'!$G6</f>
        <v>0.38013999999999998</v>
      </c>
      <c r="J10" s="10">
        <f>'Detail-Hires before 8-29-03'!$B26+'Detail-Hires before 8-29-03'!$C26+'Detail-Hires before 8-29-03'!D26</f>
        <v>1352.43</v>
      </c>
      <c r="K10" s="9"/>
      <c r="L10" s="2">
        <f>'Detail-Hires before 8-29-03'!$G6</f>
        <v>0.38013999999999998</v>
      </c>
      <c r="M10" s="26">
        <f>'Detail-Hires before 8-29-03'!$C26</f>
        <v>2.4300000000000002</v>
      </c>
    </row>
    <row r="11" spans="1:13" x14ac:dyDescent="0.2">
      <c r="A11" s="113"/>
      <c r="B11" s="8" t="s">
        <v>1</v>
      </c>
      <c r="C11" s="2">
        <f>'Detail-Hires before 8-29-03'!$G$7</f>
        <v>0.38013999999999998</v>
      </c>
      <c r="D11" s="10">
        <f>'Detail-Hires before 8-29-03'!$B27+'Detail-Hires before 8-29-03'!$C27+'Detail-Hires before 8-29-03'!D27</f>
        <v>1352.43</v>
      </c>
      <c r="E11" s="9"/>
      <c r="F11" s="2">
        <f>'Detail-Hires before 8-29-03'!$G7</f>
        <v>0.38013999999999998</v>
      </c>
      <c r="G11" s="10">
        <f>'Detail-Hires before 8-29-03'!$C27</f>
        <v>2.4300000000000002</v>
      </c>
      <c r="H11" s="9"/>
      <c r="I11" s="2">
        <f>'Detail-Hires before 8-29-03'!$G7</f>
        <v>0.38013999999999998</v>
      </c>
      <c r="J11" s="10">
        <f>'Detail-Hires before 8-29-03'!$B27+'Detail-Hires before 8-29-03'!$C27+'Detail-Hires before 8-29-03'!D27</f>
        <v>1352.43</v>
      </c>
      <c r="K11" s="9"/>
      <c r="L11" s="2">
        <f>'Detail-Hires before 8-29-03'!$G7</f>
        <v>0.38013999999999998</v>
      </c>
      <c r="M11" s="26">
        <f>'Detail-Hires before 8-29-03'!$C27</f>
        <v>2.4300000000000002</v>
      </c>
    </row>
    <row r="12" spans="1:13" x14ac:dyDescent="0.2">
      <c r="A12" s="113"/>
      <c r="B12" s="8" t="s">
        <v>2</v>
      </c>
      <c r="C12" s="2">
        <f>'Detail-Hires before 8-29-03'!$G$8</f>
        <v>0.38013999999999998</v>
      </c>
      <c r="D12" s="10">
        <f>'Detail-Hires before 8-29-03'!$B28+'Detail-Hires before 8-29-03'!$C28+'Detail-Hires before 8-29-03'!D28</f>
        <v>1352.43</v>
      </c>
      <c r="E12" s="9"/>
      <c r="F12" s="2">
        <f>'Detail-Hires before 8-29-03'!$G8</f>
        <v>0.38013999999999998</v>
      </c>
      <c r="G12" s="10">
        <f>'Detail-Hires before 8-29-03'!$C28</f>
        <v>2.4300000000000002</v>
      </c>
      <c r="H12" s="9"/>
      <c r="I12" s="2">
        <f>'Detail-Hires before 8-29-03'!$G8</f>
        <v>0.38013999999999998</v>
      </c>
      <c r="J12" s="10">
        <f>'Detail-Hires before 8-29-03'!$B28+'Detail-Hires before 8-29-03'!$C28+'Detail-Hires before 8-29-03'!D28</f>
        <v>1352.43</v>
      </c>
      <c r="K12" s="9"/>
      <c r="L12" s="2">
        <f>'Detail-Hires before 8-29-03'!$G8</f>
        <v>0.38013999999999998</v>
      </c>
      <c r="M12" s="26">
        <f>'Detail-Hires before 8-29-03'!$C28</f>
        <v>2.4300000000000002</v>
      </c>
    </row>
    <row r="13" spans="1:13" x14ac:dyDescent="0.2">
      <c r="A13" s="113"/>
      <c r="B13" s="8" t="s">
        <v>3</v>
      </c>
      <c r="C13" s="2">
        <f>'Detail-Hires before 8-29-03'!$G$9</f>
        <v>0.38033</v>
      </c>
      <c r="D13" s="10">
        <f>'Detail-Hires before 8-29-03'!$B29+'Detail-Hires before 8-29-03'!$C29+'Detail-Hires before 8-29-03'!D29</f>
        <v>1352.43</v>
      </c>
      <c r="E13" s="9"/>
      <c r="F13" s="2">
        <f>'Detail-Hires before 8-29-03'!$G9</f>
        <v>0.38033</v>
      </c>
      <c r="G13" s="10">
        <f>'Detail-Hires before 8-29-03'!$C29</f>
        <v>2.4300000000000002</v>
      </c>
      <c r="H13" s="9"/>
      <c r="I13" s="2">
        <f>'Detail-Hires before 8-29-03'!$G9</f>
        <v>0.38033</v>
      </c>
      <c r="J13" s="10">
        <f>'Detail-Hires before 8-29-03'!$B29+'Detail-Hires before 8-29-03'!$C29+'Detail-Hires before 8-29-03'!D29</f>
        <v>1352.43</v>
      </c>
      <c r="K13" s="9"/>
      <c r="L13" s="2">
        <f>'Detail-Hires before 8-29-03'!$G9</f>
        <v>0.38033</v>
      </c>
      <c r="M13" s="26">
        <f>'Detail-Hires before 8-29-03'!$C29</f>
        <v>2.4300000000000002</v>
      </c>
    </row>
    <row r="14" spans="1:13" x14ac:dyDescent="0.2">
      <c r="A14" s="113"/>
      <c r="B14" s="8" t="s">
        <v>4</v>
      </c>
      <c r="C14" s="2">
        <f>'Detail-Hires before 8-29-03'!$G$10</f>
        <v>0.38033</v>
      </c>
      <c r="D14" s="10">
        <f>'Detail-Hires before 8-29-03'!$B30+'Detail-Hires before 8-29-03'!$C30+'Detail-Hires before 8-29-03'!D30</f>
        <v>1352.43</v>
      </c>
      <c r="E14" s="9"/>
      <c r="F14" s="2">
        <f>'Detail-Hires before 8-29-03'!$G10</f>
        <v>0.38033</v>
      </c>
      <c r="G14" s="10">
        <f>'Detail-Hires before 8-29-03'!$C30</f>
        <v>2.4300000000000002</v>
      </c>
      <c r="H14" s="9"/>
      <c r="I14" s="2">
        <f>'Detail-Hires before 8-29-03'!$G10</f>
        <v>0.38033</v>
      </c>
      <c r="J14" s="10">
        <f>'Detail-Hires before 8-29-03'!$B30+'Detail-Hires before 8-29-03'!$C30+'Detail-Hires before 8-29-03'!D30</f>
        <v>1352.43</v>
      </c>
      <c r="K14" s="9"/>
      <c r="L14" s="2">
        <f>'Detail-Hires before 8-29-03'!$G10</f>
        <v>0.38033</v>
      </c>
      <c r="M14" s="26">
        <f>'Detail-Hires before 8-29-03'!$C30</f>
        <v>2.4300000000000002</v>
      </c>
    </row>
    <row r="15" spans="1:13" x14ac:dyDescent="0.2">
      <c r="A15" s="113"/>
      <c r="B15" s="8" t="s">
        <v>5</v>
      </c>
      <c r="C15" s="2">
        <f>'Detail-Hires before 8-29-03'!$G$11</f>
        <v>0.38033</v>
      </c>
      <c r="D15" s="10">
        <f>'Detail-Hires before 8-29-03'!$B31+'Detail-Hires before 8-29-03'!$C31+'Detail-Hires before 8-29-03'!D31</f>
        <v>1352.43</v>
      </c>
      <c r="E15" s="9"/>
      <c r="F15" s="2">
        <f>'Detail-Hires before 8-29-03'!$G11</f>
        <v>0.38033</v>
      </c>
      <c r="G15" s="10">
        <f>'Detail-Hires before 8-29-03'!$C31</f>
        <v>2.4300000000000002</v>
      </c>
      <c r="H15" s="9"/>
      <c r="I15" s="2">
        <f>'Detail-Hires before 8-29-03'!$G11</f>
        <v>0.38033</v>
      </c>
      <c r="J15" s="10">
        <f>'Detail-Hires before 8-29-03'!$B31+'Detail-Hires before 8-29-03'!$C31+'Detail-Hires before 8-29-03'!D31</f>
        <v>1352.43</v>
      </c>
      <c r="K15" s="9"/>
      <c r="L15" s="2">
        <f>'Detail-Hires before 8-29-03'!$G11</f>
        <v>0.38033</v>
      </c>
      <c r="M15" s="26">
        <f>'Detail-Hires before 8-29-03'!$C31</f>
        <v>2.4300000000000002</v>
      </c>
    </row>
    <row r="16" spans="1:13" x14ac:dyDescent="0.2">
      <c r="A16" s="113"/>
      <c r="B16" s="8" t="s">
        <v>6</v>
      </c>
      <c r="C16" s="2">
        <f>'Detail-Hires before 8-29-03'!$G$12</f>
        <v>0.37983</v>
      </c>
      <c r="D16" s="10">
        <f>'Detail-Hires before 8-29-03'!$B32+'Detail-Hires before 8-29-03'!$C32+'Detail-Hires before 8-29-03'!D32</f>
        <v>1385.98</v>
      </c>
      <c r="E16" s="9"/>
      <c r="F16" s="2">
        <f>'Detail-Hires before 8-29-03'!$G12</f>
        <v>0.37983</v>
      </c>
      <c r="G16" s="10">
        <f>'Detail-Hires before 8-29-03'!$C32</f>
        <v>2.08</v>
      </c>
      <c r="H16" s="9"/>
      <c r="I16" s="2">
        <f>'Detail-Hires before 8-29-03'!$G12</f>
        <v>0.37983</v>
      </c>
      <c r="J16" s="10">
        <f>'Detail-Hires before 8-29-03'!$B32+'Detail-Hires before 8-29-03'!$C32+'Detail-Hires before 8-29-03'!D32</f>
        <v>1385.98</v>
      </c>
      <c r="K16" s="9"/>
      <c r="L16" s="2">
        <f>'Detail-Hires before 8-29-03'!$G12</f>
        <v>0.37983</v>
      </c>
      <c r="M16" s="26">
        <f>'Detail-Hires before 8-29-03'!$C32</f>
        <v>2.08</v>
      </c>
    </row>
    <row r="17" spans="1:13" x14ac:dyDescent="0.2">
      <c r="A17" s="113"/>
      <c r="B17" s="8" t="s">
        <v>7</v>
      </c>
      <c r="C17" s="2">
        <f>'Detail-Hires before 8-29-03'!$G$13</f>
        <v>0.37983</v>
      </c>
      <c r="D17" s="10">
        <f>'Detail-Hires before 8-29-03'!$B33+'Detail-Hires before 8-29-03'!$C33+'Detail-Hires before 8-29-03'!D33</f>
        <v>1385.98</v>
      </c>
      <c r="E17" s="9"/>
      <c r="F17" s="2">
        <f>'Detail-Hires before 8-29-03'!$G13</f>
        <v>0.37983</v>
      </c>
      <c r="G17" s="10">
        <f>'Detail-Hires before 8-29-03'!$C33</f>
        <v>2.08</v>
      </c>
      <c r="H17" s="9"/>
      <c r="I17" s="2">
        <f>'Detail-Hires before 8-29-03'!$G13</f>
        <v>0.37983</v>
      </c>
      <c r="J17" s="10">
        <f>'Detail-Hires before 8-29-03'!$B33+'Detail-Hires before 8-29-03'!$C33+'Detail-Hires before 8-29-03'!D33</f>
        <v>1385.98</v>
      </c>
      <c r="K17" s="9"/>
      <c r="L17" s="2">
        <f>'Detail-Hires before 8-29-03'!$G13</f>
        <v>0.37983</v>
      </c>
      <c r="M17" s="26">
        <f>'Detail-Hires before 8-29-03'!$C33</f>
        <v>2.08</v>
      </c>
    </row>
    <row r="18" spans="1:13" x14ac:dyDescent="0.2">
      <c r="A18" s="113"/>
      <c r="B18" s="8" t="s">
        <v>8</v>
      </c>
      <c r="C18" s="2">
        <f>'Detail-Hires before 8-29-03'!$G$14</f>
        <v>0.37983</v>
      </c>
      <c r="D18" s="10">
        <f>'Detail-Hires before 8-29-03'!$B34+'Detail-Hires before 8-29-03'!$C34+'Detail-Hires before 8-29-03'!D34</f>
        <v>1385.98</v>
      </c>
      <c r="E18" s="9"/>
      <c r="F18" s="2">
        <f>'Detail-Hires before 8-29-03'!$G14</f>
        <v>0.37983</v>
      </c>
      <c r="G18" s="10">
        <f>'Detail-Hires before 8-29-03'!$C34</f>
        <v>2.08</v>
      </c>
      <c r="H18" s="9"/>
      <c r="I18" s="2">
        <f>'Detail-Hires before 8-29-03'!$G14</f>
        <v>0.37983</v>
      </c>
      <c r="J18" s="10">
        <f>'Detail-Hires before 8-29-03'!$B34+'Detail-Hires before 8-29-03'!$C34+'Detail-Hires before 8-29-03'!D34</f>
        <v>1385.98</v>
      </c>
      <c r="K18" s="9"/>
      <c r="L18" s="2">
        <f>'Detail-Hires before 8-29-03'!$G14</f>
        <v>0.37983</v>
      </c>
      <c r="M18" s="26">
        <f>'Detail-Hires before 8-29-03'!$C34</f>
        <v>2.08</v>
      </c>
    </row>
    <row r="19" spans="1:13" x14ac:dyDescent="0.2">
      <c r="A19" s="113"/>
      <c r="B19" s="8" t="s">
        <v>9</v>
      </c>
      <c r="C19" s="2">
        <f>'Detail-Hires before 8-29-03'!$G$15</f>
        <v>0.37983</v>
      </c>
      <c r="D19" s="10">
        <f>'Detail-Hires before 8-29-03'!$B35+'Detail-Hires before 8-29-03'!$C35+'Detail-Hires before 8-29-03'!D35</f>
        <v>1385.98</v>
      </c>
      <c r="E19" s="9"/>
      <c r="F19" s="2">
        <f>'Detail-Hires before 8-29-03'!$G15</f>
        <v>0.37983</v>
      </c>
      <c r="G19" s="10">
        <f>'Detail-Hires before 8-29-03'!$C35</f>
        <v>2.08</v>
      </c>
      <c r="H19" s="9"/>
      <c r="I19" s="2">
        <f>'Detail-Hires before 8-29-03'!$G15</f>
        <v>0.37983</v>
      </c>
      <c r="J19" s="10">
        <f>'Detail-Hires before 8-29-03'!$B35+'Detail-Hires before 8-29-03'!$C35+'Detail-Hires before 8-29-03'!D35</f>
        <v>1385.98</v>
      </c>
      <c r="K19" s="9"/>
      <c r="L19" s="2">
        <f>'Detail-Hires before 8-29-03'!$G15</f>
        <v>0.37983</v>
      </c>
      <c r="M19" s="26">
        <f>'Detail-Hires before 8-29-03'!$C35</f>
        <v>2.08</v>
      </c>
    </row>
    <row r="20" spans="1:13" x14ac:dyDescent="0.2">
      <c r="A20" s="113"/>
      <c r="B20" s="8" t="s">
        <v>10</v>
      </c>
      <c r="C20" s="2">
        <f>'Detail-Hires before 8-29-03'!$G$16</f>
        <v>0.37983</v>
      </c>
      <c r="D20" s="10">
        <f>'Detail-Hires before 8-29-03'!$B36+'Detail-Hires before 8-29-03'!$C36+'Detail-Hires before 8-29-03'!D36</f>
        <v>1385.98</v>
      </c>
      <c r="E20" s="9"/>
      <c r="F20" s="2">
        <f>'Detail-Hires before 8-29-03'!$G16</f>
        <v>0.37983</v>
      </c>
      <c r="G20" s="10">
        <f>'Detail-Hires before 8-29-03'!$C36</f>
        <v>2.08</v>
      </c>
      <c r="H20" s="9"/>
      <c r="I20" s="2">
        <f>'Detail-Hires before 8-29-03'!$G16</f>
        <v>0.37983</v>
      </c>
      <c r="J20" s="10">
        <f>'Detail-Hires before 8-29-03'!$B36+'Detail-Hires before 8-29-03'!$C36+'Detail-Hires before 8-29-03'!D36</f>
        <v>1385.98</v>
      </c>
      <c r="K20" s="9"/>
      <c r="L20" s="2">
        <f>'Detail-Hires before 8-29-03'!$G16</f>
        <v>0.37983</v>
      </c>
      <c r="M20" s="26">
        <f>'Detail-Hires before 8-29-03'!$C36</f>
        <v>2.08</v>
      </c>
    </row>
    <row r="21" spans="1:13" x14ac:dyDescent="0.2">
      <c r="A21" s="113"/>
      <c r="B21" s="8" t="s">
        <v>11</v>
      </c>
      <c r="C21" s="29">
        <f>'Detail-Hires before 8-29-03'!$G$17</f>
        <v>0.37983</v>
      </c>
      <c r="D21" s="4">
        <f>'Detail-Hires before 8-29-03'!$B37+'Detail-Hires before 8-29-03'!$C37+'Detail-Hires before 8-29-03'!D37</f>
        <v>1385.98</v>
      </c>
      <c r="E21" s="9"/>
      <c r="F21" s="29">
        <f>'Detail-Hires before 8-29-03'!$G17</f>
        <v>0.37983</v>
      </c>
      <c r="G21" s="4">
        <f>'Detail-Hires before 8-29-03'!$C37</f>
        <v>2.08</v>
      </c>
      <c r="H21" s="9"/>
      <c r="I21" s="29">
        <f>'Detail-Hires before 8-29-03'!$G17</f>
        <v>0.37983</v>
      </c>
      <c r="J21" s="4">
        <f>'Detail-Hires before 8-29-03'!$B37+'Detail-Hires before 8-29-03'!$C37+'Detail-Hires before 8-29-03'!D37</f>
        <v>1385.98</v>
      </c>
      <c r="K21" s="9"/>
      <c r="L21" s="29">
        <f>'Detail-Hires before 8-29-03'!$G17</f>
        <v>0.37983</v>
      </c>
      <c r="M21" s="28">
        <f>'Detail-Hires before 8-29-03'!$C37</f>
        <v>2.08</v>
      </c>
    </row>
    <row r="22" spans="1:13" x14ac:dyDescent="0.2">
      <c r="A22" s="11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3"/>
      <c r="B23" s="11" t="s">
        <v>14</v>
      </c>
      <c r="C23" s="12">
        <f>SUM(C10:C21)/12</f>
        <v>0.38003250000000005</v>
      </c>
      <c r="D23" s="13">
        <f>SUM(D10:D21)/12</f>
        <v>1369.2049999999999</v>
      </c>
      <c r="E23" s="6"/>
      <c r="F23" s="12">
        <f>SUM(F10:F21)/12</f>
        <v>0.38003250000000005</v>
      </c>
      <c r="G23" s="13">
        <f>SUM(G10:G21)/12</f>
        <v>2.2549999999999994</v>
      </c>
      <c r="H23" s="6"/>
      <c r="I23" s="12">
        <f>SUM(I10:I21)/12</f>
        <v>0.38003250000000005</v>
      </c>
      <c r="J23" s="13">
        <f>SUM(J10:J21)/12</f>
        <v>1369.2049999999999</v>
      </c>
      <c r="K23" s="6"/>
      <c r="L23" s="12">
        <f>SUM(L10:L21)/12</f>
        <v>0.38003250000000005</v>
      </c>
      <c r="M23" s="27">
        <f>SUM(M10:M21)/12</f>
        <v>2.2549999999999994</v>
      </c>
    </row>
    <row r="24" spans="1:13" ht="13.5" thickBot="1" x14ac:dyDescent="0.25">
      <c r="A24" s="113"/>
      <c r="B24" s="11" t="s">
        <v>15</v>
      </c>
      <c r="C24" s="6"/>
      <c r="D24" s="7">
        <f>SUM(D10:D21)</f>
        <v>16430.46</v>
      </c>
      <c r="E24" s="6"/>
      <c r="F24" s="6"/>
      <c r="G24" s="7">
        <f>SUM(G10:G21)</f>
        <v>27.059999999999995</v>
      </c>
      <c r="H24" s="6"/>
      <c r="I24" s="6"/>
      <c r="J24" s="7">
        <f>SUM(J10:J21)</f>
        <v>16430.46</v>
      </c>
      <c r="K24" s="6"/>
      <c r="L24" s="6"/>
      <c r="M24" s="47">
        <f>SUM(M10:M21)</f>
        <v>27.059999999999995</v>
      </c>
    </row>
    <row r="25" spans="1:13" ht="5.0999999999999996" customHeight="1" thickTop="1" x14ac:dyDescent="0.2">
      <c r="A25" s="1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3" t="s">
        <v>34</v>
      </c>
      <c r="B27" s="8"/>
      <c r="C27" s="109" t="s">
        <v>23</v>
      </c>
      <c r="D27" s="109"/>
      <c r="E27" s="9"/>
      <c r="F27" s="109" t="s">
        <v>23</v>
      </c>
      <c r="G27" s="109"/>
      <c r="H27" s="9"/>
      <c r="I27" s="9"/>
      <c r="J27" s="9"/>
      <c r="K27" s="9"/>
      <c r="L27" s="9"/>
      <c r="M27" s="20"/>
    </row>
    <row r="28" spans="1:13" ht="12.75" customHeight="1" x14ac:dyDescent="0.2">
      <c r="A28" s="113"/>
      <c r="B28" s="8"/>
      <c r="C28" s="109" t="s">
        <v>24</v>
      </c>
      <c r="D28" s="109"/>
      <c r="E28" s="9"/>
      <c r="F28" s="109" t="s">
        <v>24</v>
      </c>
      <c r="G28" s="109"/>
      <c r="H28" s="9"/>
      <c r="I28" s="9"/>
      <c r="J28" s="9"/>
      <c r="K28" s="9"/>
      <c r="L28" s="9"/>
      <c r="M28" s="20"/>
    </row>
    <row r="29" spans="1:13" ht="12.75" customHeight="1" x14ac:dyDescent="0.2">
      <c r="A29" s="113"/>
      <c r="B29" s="8"/>
      <c r="C29" s="111" t="s">
        <v>35</v>
      </c>
      <c r="D29" s="111"/>
      <c r="E29" s="9"/>
      <c r="F29" s="111" t="s">
        <v>36</v>
      </c>
      <c r="G29" s="111"/>
      <c r="H29" s="9"/>
      <c r="I29" s="9"/>
      <c r="J29" s="9"/>
      <c r="K29" s="9"/>
      <c r="L29" s="9"/>
      <c r="M29" s="20"/>
    </row>
    <row r="30" spans="1:13" ht="12.75" customHeight="1" x14ac:dyDescent="0.2">
      <c r="A30" s="113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3"/>
      <c r="B31" s="8" t="s">
        <v>0</v>
      </c>
      <c r="C31" s="2">
        <f>SUM('Detail-Hires before 8-29-03'!C6:F6)</f>
        <v>8.1140000000000004E-2</v>
      </c>
      <c r="D31" s="10">
        <f>'Detail-Hires before 8-29-03'!B26+'Detail-Hires before 8-29-03'!C26+'Detail-Hires before 8-29-03'!D26</f>
        <v>1352.43</v>
      </c>
      <c r="E31" s="9"/>
      <c r="F31" s="2">
        <f>SUM('Detail-Hires before 8-29-03'!C6:F6)</f>
        <v>8.1140000000000004E-2</v>
      </c>
      <c r="G31" s="10">
        <f>'Detail-Hires before 8-29-03'!C26</f>
        <v>2.4300000000000002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3"/>
      <c r="B32" s="8" t="s">
        <v>1</v>
      </c>
      <c r="C32" s="2">
        <f>SUM('Detail-Hires before 8-29-03'!C7:F7)</f>
        <v>8.1140000000000004E-2</v>
      </c>
      <c r="D32" s="10">
        <f>'Detail-Hires before 8-29-03'!B27+'Detail-Hires before 8-29-03'!C27+'Detail-Hires before 8-29-03'!D27</f>
        <v>1352.43</v>
      </c>
      <c r="E32" s="9"/>
      <c r="F32" s="2">
        <f>SUM('Detail-Hires before 8-29-03'!C7:F7)</f>
        <v>8.1140000000000004E-2</v>
      </c>
      <c r="G32" s="10">
        <f>'Detail-Hires before 8-29-03'!C27</f>
        <v>2.4300000000000002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3"/>
      <c r="B33" s="8" t="s">
        <v>2</v>
      </c>
      <c r="C33" s="2">
        <f>SUM('Detail-Hires before 8-29-03'!C8:F8)</f>
        <v>8.1140000000000004E-2</v>
      </c>
      <c r="D33" s="10">
        <f>'Detail-Hires before 8-29-03'!B28+'Detail-Hires before 8-29-03'!C28+'Detail-Hires before 8-29-03'!D28</f>
        <v>1352.43</v>
      </c>
      <c r="E33" s="9"/>
      <c r="F33" s="2">
        <f>SUM('Detail-Hires before 8-29-03'!C8:F8)</f>
        <v>8.1140000000000004E-2</v>
      </c>
      <c r="G33" s="10">
        <f>'Detail-Hires before 8-29-03'!C28</f>
        <v>2.4300000000000002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3"/>
      <c r="B34" s="8" t="s">
        <v>3</v>
      </c>
      <c r="C34" s="2">
        <f>SUM('Detail-Hires before 8-29-03'!C9:F9)</f>
        <v>8.133E-2</v>
      </c>
      <c r="D34" s="10">
        <f>'Detail-Hires before 8-29-03'!B29+'Detail-Hires before 8-29-03'!C29+'Detail-Hires before 8-29-03'!D29</f>
        <v>1352.43</v>
      </c>
      <c r="E34" s="9"/>
      <c r="F34" s="2">
        <f>SUM('Detail-Hires before 8-29-03'!C9:F9)</f>
        <v>8.133E-2</v>
      </c>
      <c r="G34" s="10">
        <f>'Detail-Hires before 8-29-03'!C29</f>
        <v>2.4300000000000002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3"/>
      <c r="B35" s="8" t="s">
        <v>4</v>
      </c>
      <c r="C35" s="2">
        <f>SUM('Detail-Hires before 8-29-03'!C10:F10)</f>
        <v>8.133E-2</v>
      </c>
      <c r="D35" s="10">
        <f>'Detail-Hires before 8-29-03'!B30+'Detail-Hires before 8-29-03'!C30+'Detail-Hires before 8-29-03'!D30</f>
        <v>1352.43</v>
      </c>
      <c r="E35" s="9"/>
      <c r="F35" s="2">
        <f>SUM('Detail-Hires before 8-29-03'!C10:F10)</f>
        <v>8.133E-2</v>
      </c>
      <c r="G35" s="10">
        <f>'Detail-Hires before 8-29-03'!C30</f>
        <v>2.4300000000000002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3"/>
      <c r="B36" s="8" t="s">
        <v>5</v>
      </c>
      <c r="C36" s="2">
        <f>SUM('Detail-Hires before 8-29-03'!C11:F11)</f>
        <v>8.133E-2</v>
      </c>
      <c r="D36" s="10">
        <f>'Detail-Hires before 8-29-03'!B31+'Detail-Hires before 8-29-03'!C31+'Detail-Hires before 8-29-03'!D31</f>
        <v>1352.43</v>
      </c>
      <c r="E36" s="9"/>
      <c r="F36" s="2">
        <f>SUM('Detail-Hires before 8-29-03'!C11:F11)</f>
        <v>8.133E-2</v>
      </c>
      <c r="G36" s="10">
        <f>'Detail-Hires before 8-29-03'!C31</f>
        <v>2.4300000000000002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3"/>
      <c r="B37" s="8" t="s">
        <v>6</v>
      </c>
      <c r="C37" s="2">
        <f>SUM('Detail-Hires before 8-29-03'!C12:F12)</f>
        <v>8.0829999999999999E-2</v>
      </c>
      <c r="D37" s="10">
        <f>'Detail-Hires before 8-29-03'!B32+'Detail-Hires before 8-29-03'!C32+'Detail-Hires before 8-29-03'!D32</f>
        <v>1385.98</v>
      </c>
      <c r="E37" s="9"/>
      <c r="F37" s="2">
        <f>SUM('Detail-Hires before 8-29-03'!C12:F12)</f>
        <v>8.0829999999999999E-2</v>
      </c>
      <c r="G37" s="10">
        <f>'Detail-Hires before 8-29-03'!C32</f>
        <v>2.08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3"/>
      <c r="B38" s="8" t="s">
        <v>7</v>
      </c>
      <c r="C38" s="2">
        <f>SUM('Detail-Hires before 8-29-03'!C13:F13)</f>
        <v>8.0829999999999999E-2</v>
      </c>
      <c r="D38" s="10">
        <f>'Detail-Hires before 8-29-03'!B33+'Detail-Hires before 8-29-03'!C33+'Detail-Hires before 8-29-03'!D33</f>
        <v>1385.98</v>
      </c>
      <c r="E38" s="9"/>
      <c r="F38" s="2">
        <f>SUM('Detail-Hires before 8-29-03'!C13:F13)</f>
        <v>8.0829999999999999E-2</v>
      </c>
      <c r="G38" s="10">
        <f>'Detail-Hires before 8-29-03'!C33</f>
        <v>2.08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3"/>
      <c r="B39" s="8" t="s">
        <v>8</v>
      </c>
      <c r="C39" s="2">
        <f>SUM('Detail-Hires before 8-29-03'!C14:F14)</f>
        <v>8.0829999999999999E-2</v>
      </c>
      <c r="D39" s="10">
        <f>'Detail-Hires before 8-29-03'!B34+'Detail-Hires before 8-29-03'!C34+'Detail-Hires before 8-29-03'!D34</f>
        <v>1385.98</v>
      </c>
      <c r="E39" s="9"/>
      <c r="F39" s="2">
        <f>SUM('Detail-Hires before 8-29-03'!C14:F14)</f>
        <v>8.0829999999999999E-2</v>
      </c>
      <c r="G39" s="10">
        <f>'Detail-Hires before 8-29-03'!C34</f>
        <v>2.08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3"/>
      <c r="B40" s="8" t="s">
        <v>9</v>
      </c>
      <c r="C40" s="2">
        <f>SUM('Detail-Hires before 8-29-03'!C15:F15)</f>
        <v>8.0829999999999999E-2</v>
      </c>
      <c r="D40" s="10">
        <f>'Detail-Hires before 8-29-03'!B35+'Detail-Hires before 8-29-03'!C35+'Detail-Hires before 8-29-03'!D35</f>
        <v>1385.98</v>
      </c>
      <c r="E40" s="9"/>
      <c r="F40" s="2">
        <f>SUM('Detail-Hires before 8-29-03'!C15:F15)</f>
        <v>8.0829999999999999E-2</v>
      </c>
      <c r="G40" s="10">
        <f>'Detail-Hires before 8-29-03'!C35</f>
        <v>2.08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3"/>
      <c r="B41" s="8" t="s">
        <v>10</v>
      </c>
      <c r="C41" s="2">
        <f>SUM('Detail-Hires before 8-29-03'!C16:F16)</f>
        <v>8.0829999999999999E-2</v>
      </c>
      <c r="D41" s="10">
        <f>'Detail-Hires before 8-29-03'!B36+'Detail-Hires before 8-29-03'!C36+'Detail-Hires before 8-29-03'!D36</f>
        <v>1385.98</v>
      </c>
      <c r="E41" s="9"/>
      <c r="F41" s="2">
        <f>SUM('Detail-Hires before 8-29-03'!C16:F16)</f>
        <v>8.0829999999999999E-2</v>
      </c>
      <c r="G41" s="10">
        <f>'Detail-Hires before 8-29-03'!C36</f>
        <v>2.08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3"/>
      <c r="B42" s="8" t="s">
        <v>11</v>
      </c>
      <c r="C42" s="29">
        <f>SUM('Detail-Hires before 8-29-03'!C17:F17)</f>
        <v>8.0829999999999999E-2</v>
      </c>
      <c r="D42" s="4">
        <f>'Detail-Hires before 8-29-03'!B37+'Detail-Hires before 8-29-03'!C37+'Detail-Hires before 8-29-03'!D37</f>
        <v>1385.98</v>
      </c>
      <c r="E42" s="9"/>
      <c r="F42" s="29">
        <f>SUM('Detail-Hires before 8-29-03'!C17:F17)</f>
        <v>8.0829999999999999E-2</v>
      </c>
      <c r="G42" s="4">
        <f>'Detail-Hires before 8-29-03'!C37</f>
        <v>2.08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3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3"/>
      <c r="B44" s="11" t="s">
        <v>14</v>
      </c>
      <c r="C44" s="12">
        <f>SUM(C31:C42)/12</f>
        <v>8.1032499999999993E-2</v>
      </c>
      <c r="D44" s="13">
        <f>SUM(D31:D42)/12</f>
        <v>1369.2049999999999</v>
      </c>
      <c r="E44" s="9"/>
      <c r="F44" s="12">
        <f>SUM(F31:F42)/12</f>
        <v>8.1032499999999993E-2</v>
      </c>
      <c r="G44" s="13">
        <f>SUM(G31:G42)/12</f>
        <v>2.2549999999999994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3"/>
      <c r="B45" s="11" t="s">
        <v>15</v>
      </c>
      <c r="C45" s="6"/>
      <c r="D45" s="7">
        <f>SUM(D31:D42)</f>
        <v>16430.46</v>
      </c>
      <c r="E45" s="9"/>
      <c r="F45" s="6"/>
      <c r="G45" s="7">
        <f>SUM(G31:G42)</f>
        <v>27.059999999999995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3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3"/>
      <c r="B48" s="8"/>
      <c r="C48" s="109" t="s">
        <v>38</v>
      </c>
      <c r="D48" s="109"/>
      <c r="E48" s="5"/>
      <c r="F48" s="109" t="s">
        <v>16</v>
      </c>
      <c r="G48" s="109"/>
      <c r="H48" s="9"/>
      <c r="I48" s="109"/>
      <c r="J48" s="109"/>
      <c r="K48" s="6"/>
      <c r="L48" s="109"/>
      <c r="M48" s="112"/>
    </row>
    <row r="49" spans="1:13" x14ac:dyDescent="0.2">
      <c r="A49" s="113"/>
      <c r="B49" s="8"/>
      <c r="C49" s="109" t="s">
        <v>25</v>
      </c>
      <c r="D49" s="109"/>
      <c r="E49" s="5"/>
      <c r="F49" s="109" t="s">
        <v>25</v>
      </c>
      <c r="G49" s="109"/>
      <c r="H49" s="9"/>
      <c r="I49" s="109"/>
      <c r="J49" s="109"/>
      <c r="K49" s="6"/>
      <c r="L49" s="109"/>
      <c r="M49" s="112"/>
    </row>
    <row r="50" spans="1:13" x14ac:dyDescent="0.2">
      <c r="A50" s="113"/>
      <c r="B50" s="8"/>
      <c r="C50" s="109" t="s">
        <v>17</v>
      </c>
      <c r="D50" s="109"/>
      <c r="E50" s="9"/>
      <c r="F50" s="109" t="s">
        <v>18</v>
      </c>
      <c r="G50" s="109"/>
      <c r="H50" s="9"/>
      <c r="I50" s="109"/>
      <c r="J50" s="109"/>
      <c r="K50" s="6"/>
      <c r="L50" s="109"/>
      <c r="M50" s="112"/>
    </row>
    <row r="51" spans="1:13" x14ac:dyDescent="0.2">
      <c r="A51" s="113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3"/>
      <c r="B52" s="8" t="s">
        <v>0</v>
      </c>
      <c r="C52" s="2">
        <f>'Detail-Hires before 8-29-03'!G6</f>
        <v>0.38013999999999998</v>
      </c>
      <c r="D52" s="10">
        <f>'Detail-Hires before 8-29-03'!B26+'Detail-Hires before 8-29-03'!C26+'Detail-Hires before 8-29-03'!E26+'Detail-Hires before 8-29-03'!D26</f>
        <v>1352.43</v>
      </c>
      <c r="E52" s="9"/>
      <c r="F52" s="2">
        <f>'Detail-Hires before 8-29-03'!G6</f>
        <v>0.38013999999999998</v>
      </c>
      <c r="G52" s="10">
        <f>'Detail-Hires before 8-29-03'!C26+'Detail-Hires before 8-29-03'!E26</f>
        <v>2.4300000000000002</v>
      </c>
      <c r="H52" s="9"/>
      <c r="I52" s="2"/>
      <c r="J52" s="3"/>
      <c r="K52" s="9"/>
      <c r="L52" s="2"/>
      <c r="M52" s="25"/>
    </row>
    <row r="53" spans="1:13" x14ac:dyDescent="0.2">
      <c r="A53" s="113"/>
      <c r="B53" s="8" t="s">
        <v>1</v>
      </c>
      <c r="C53" s="2">
        <f>'Detail-Hires before 8-29-03'!G7</f>
        <v>0.38013999999999998</v>
      </c>
      <c r="D53" s="10">
        <f>'Detail-Hires before 8-29-03'!B27+'Detail-Hires before 8-29-03'!C27+'Detail-Hires before 8-29-03'!E27+'Detail-Hires before 8-29-03'!D27</f>
        <v>1352.43</v>
      </c>
      <c r="E53" s="9"/>
      <c r="F53" s="2">
        <f>'Detail-Hires before 8-29-03'!G7</f>
        <v>0.38013999999999998</v>
      </c>
      <c r="G53" s="10">
        <f>'Detail-Hires before 8-29-03'!C27+'Detail-Hires before 8-29-03'!E27</f>
        <v>2.4300000000000002</v>
      </c>
      <c r="H53" s="9"/>
      <c r="I53" s="2"/>
      <c r="J53" s="10"/>
      <c r="K53" s="9"/>
      <c r="L53" s="2"/>
      <c r="M53" s="26"/>
    </row>
    <row r="54" spans="1:13" x14ac:dyDescent="0.2">
      <c r="A54" s="113"/>
      <c r="B54" s="8" t="s">
        <v>2</v>
      </c>
      <c r="C54" s="2">
        <f>'Detail-Hires before 8-29-03'!G8</f>
        <v>0.38013999999999998</v>
      </c>
      <c r="D54" s="10">
        <f>'Detail-Hires before 8-29-03'!B28+'Detail-Hires before 8-29-03'!C28+'Detail-Hires before 8-29-03'!E28+'Detail-Hires before 8-29-03'!D28</f>
        <v>1352.43</v>
      </c>
      <c r="E54" s="9"/>
      <c r="F54" s="2">
        <f>'Detail-Hires before 8-29-03'!G8</f>
        <v>0.38013999999999998</v>
      </c>
      <c r="G54" s="10">
        <f>'Detail-Hires before 8-29-03'!C28+'Detail-Hires before 8-29-03'!E28</f>
        <v>2.4300000000000002</v>
      </c>
      <c r="H54" s="9"/>
      <c r="I54" s="2"/>
      <c r="J54" s="10"/>
      <c r="K54" s="9"/>
      <c r="L54" s="2"/>
      <c r="M54" s="26"/>
    </row>
    <row r="55" spans="1:13" x14ac:dyDescent="0.2">
      <c r="A55" s="113"/>
      <c r="B55" s="8" t="s">
        <v>3</v>
      </c>
      <c r="C55" s="2">
        <f>'Detail-Hires before 8-29-03'!G9</f>
        <v>0.38033</v>
      </c>
      <c r="D55" s="10">
        <f>'Detail-Hires before 8-29-03'!B29+'Detail-Hires before 8-29-03'!C29+'Detail-Hires before 8-29-03'!E29+'Detail-Hires before 8-29-03'!D29</f>
        <v>1352.43</v>
      </c>
      <c r="E55" s="9"/>
      <c r="F55" s="2">
        <f>'Detail-Hires before 8-29-03'!G9</f>
        <v>0.38033</v>
      </c>
      <c r="G55" s="10">
        <f>'Detail-Hires before 8-29-03'!C29+'Detail-Hires before 8-29-03'!E29</f>
        <v>2.4300000000000002</v>
      </c>
      <c r="H55" s="9"/>
      <c r="I55" s="2"/>
      <c r="J55" s="10"/>
      <c r="K55" s="9"/>
      <c r="L55" s="2"/>
      <c r="M55" s="26"/>
    </row>
    <row r="56" spans="1:13" x14ac:dyDescent="0.2">
      <c r="A56" s="113"/>
      <c r="B56" s="8" t="s">
        <v>4</v>
      </c>
      <c r="C56" s="2">
        <f>'Detail-Hires before 8-29-03'!G10</f>
        <v>0.38033</v>
      </c>
      <c r="D56" s="10">
        <f>'Detail-Hires before 8-29-03'!B30+'Detail-Hires before 8-29-03'!C30+'Detail-Hires before 8-29-03'!E30+'Detail-Hires before 8-29-03'!D30</f>
        <v>1352.43</v>
      </c>
      <c r="E56" s="9"/>
      <c r="F56" s="2">
        <f>'Detail-Hires before 8-29-03'!G10</f>
        <v>0.38033</v>
      </c>
      <c r="G56" s="10">
        <f>'Detail-Hires before 8-29-03'!C30+'Detail-Hires before 8-29-03'!E30</f>
        <v>2.4300000000000002</v>
      </c>
      <c r="H56" s="9"/>
      <c r="I56" s="2"/>
      <c r="J56" s="10"/>
      <c r="K56" s="9"/>
      <c r="L56" s="2"/>
      <c r="M56" s="26"/>
    </row>
    <row r="57" spans="1:13" x14ac:dyDescent="0.2">
      <c r="A57" s="113"/>
      <c r="B57" s="8" t="s">
        <v>5</v>
      </c>
      <c r="C57" s="2">
        <f>'Detail-Hires before 8-29-03'!G11</f>
        <v>0.38033</v>
      </c>
      <c r="D57" s="10">
        <f>'Detail-Hires before 8-29-03'!B31+'Detail-Hires before 8-29-03'!C31+'Detail-Hires before 8-29-03'!E31+'Detail-Hires before 8-29-03'!D31</f>
        <v>1352.43</v>
      </c>
      <c r="E57" s="9"/>
      <c r="F57" s="2">
        <f>'Detail-Hires before 8-29-03'!G11</f>
        <v>0.38033</v>
      </c>
      <c r="G57" s="10">
        <f>'Detail-Hires before 8-29-03'!C31+'Detail-Hires before 8-29-03'!E31</f>
        <v>2.4300000000000002</v>
      </c>
      <c r="H57" s="9"/>
      <c r="I57" s="2"/>
      <c r="J57" s="10"/>
      <c r="K57" s="9"/>
      <c r="L57" s="2"/>
      <c r="M57" s="26"/>
    </row>
    <row r="58" spans="1:13" x14ac:dyDescent="0.2">
      <c r="A58" s="113"/>
      <c r="B58" s="8" t="s">
        <v>6</v>
      </c>
      <c r="C58" s="2">
        <f>'Detail-Hires before 8-29-03'!G12</f>
        <v>0.37983</v>
      </c>
      <c r="D58" s="10">
        <f>'Detail-Hires before 8-29-03'!B32+'Detail-Hires before 8-29-03'!C32+'Detail-Hires before 8-29-03'!E32+'Detail-Hires before 8-29-03'!D32</f>
        <v>1385.98</v>
      </c>
      <c r="E58" s="9"/>
      <c r="F58" s="2">
        <f>'Detail-Hires before 8-29-03'!G12</f>
        <v>0.37983</v>
      </c>
      <c r="G58" s="10">
        <f>'Detail-Hires before 8-29-03'!C32+'Detail-Hires before 8-29-03'!E32</f>
        <v>2.08</v>
      </c>
      <c r="H58" s="9"/>
      <c r="I58" s="23"/>
      <c r="J58" s="10"/>
      <c r="K58" s="9"/>
      <c r="L58" s="23"/>
      <c r="M58" s="26"/>
    </row>
    <row r="59" spans="1:13" x14ac:dyDescent="0.2">
      <c r="A59" s="113"/>
      <c r="B59" s="8" t="s">
        <v>7</v>
      </c>
      <c r="C59" s="2">
        <f>'Detail-Hires before 8-29-03'!G13</f>
        <v>0.37983</v>
      </c>
      <c r="D59" s="10">
        <f>'Detail-Hires before 8-29-03'!B33+'Detail-Hires before 8-29-03'!C33+'Detail-Hires before 8-29-03'!E33+'Detail-Hires before 8-29-03'!D33</f>
        <v>1385.98</v>
      </c>
      <c r="E59" s="9"/>
      <c r="F59" s="2">
        <f>'Detail-Hires before 8-29-03'!G13</f>
        <v>0.37983</v>
      </c>
      <c r="G59" s="10">
        <f>'Detail-Hires before 8-29-03'!C33+'Detail-Hires before 8-29-03'!E33</f>
        <v>2.08</v>
      </c>
      <c r="H59" s="9"/>
      <c r="I59" s="23"/>
      <c r="J59" s="10"/>
      <c r="K59" s="9"/>
      <c r="L59" s="23"/>
      <c r="M59" s="26"/>
    </row>
    <row r="60" spans="1:13" x14ac:dyDescent="0.2">
      <c r="A60" s="113"/>
      <c r="B60" s="8" t="s">
        <v>8</v>
      </c>
      <c r="C60" s="2">
        <f>'Detail-Hires before 8-29-03'!G14</f>
        <v>0.37983</v>
      </c>
      <c r="D60" s="10">
        <f>'Detail-Hires before 8-29-03'!B34+'Detail-Hires before 8-29-03'!C34+'Detail-Hires before 8-29-03'!E34+'Detail-Hires before 8-29-03'!D34</f>
        <v>1385.98</v>
      </c>
      <c r="E60" s="9"/>
      <c r="F60" s="2">
        <f>'Detail-Hires before 8-29-03'!G14</f>
        <v>0.37983</v>
      </c>
      <c r="G60" s="10">
        <f>'Detail-Hires before 8-29-03'!C34+'Detail-Hires before 8-29-03'!E34</f>
        <v>2.08</v>
      </c>
      <c r="H60" s="9"/>
      <c r="I60" s="23"/>
      <c r="J60" s="10"/>
      <c r="K60" s="9"/>
      <c r="L60" s="23"/>
      <c r="M60" s="26"/>
    </row>
    <row r="61" spans="1:13" x14ac:dyDescent="0.2">
      <c r="A61" s="113"/>
      <c r="B61" s="8" t="s">
        <v>9</v>
      </c>
      <c r="C61" s="2">
        <f>'Detail-Hires before 8-29-03'!G15</f>
        <v>0.37983</v>
      </c>
      <c r="D61" s="10">
        <f>'Detail-Hires before 8-29-03'!B35+'Detail-Hires before 8-29-03'!C35+'Detail-Hires before 8-29-03'!E35+'Detail-Hires before 8-29-03'!D35</f>
        <v>1385.98</v>
      </c>
      <c r="E61" s="9"/>
      <c r="F61" s="2">
        <f>'Detail-Hires before 8-29-03'!G15</f>
        <v>0.37983</v>
      </c>
      <c r="G61" s="10">
        <f>'Detail-Hires before 8-29-03'!C35+'Detail-Hires before 8-29-03'!E35</f>
        <v>2.08</v>
      </c>
      <c r="H61" s="9"/>
      <c r="I61" s="23"/>
      <c r="J61" s="10"/>
      <c r="K61" s="9"/>
      <c r="L61" s="23"/>
      <c r="M61" s="26"/>
    </row>
    <row r="62" spans="1:13" x14ac:dyDescent="0.2">
      <c r="A62" s="113"/>
      <c r="B62" s="8" t="s">
        <v>10</v>
      </c>
      <c r="C62" s="2">
        <f>'Detail-Hires before 8-29-03'!G16</f>
        <v>0.37983</v>
      </c>
      <c r="D62" s="10">
        <f>'Detail-Hires before 8-29-03'!B36+'Detail-Hires before 8-29-03'!C36+'Detail-Hires before 8-29-03'!E36+'Detail-Hires before 8-29-03'!D36</f>
        <v>1385.98</v>
      </c>
      <c r="E62" s="9"/>
      <c r="F62" s="2">
        <f>'Detail-Hires before 8-29-03'!G16</f>
        <v>0.37983</v>
      </c>
      <c r="G62" s="10">
        <f>'Detail-Hires before 8-29-03'!C36+'Detail-Hires before 8-29-03'!E36</f>
        <v>2.08</v>
      </c>
      <c r="H62" s="9"/>
      <c r="I62" s="23"/>
      <c r="J62" s="10"/>
      <c r="K62" s="9"/>
      <c r="L62" s="23"/>
      <c r="M62" s="26"/>
    </row>
    <row r="63" spans="1:13" x14ac:dyDescent="0.2">
      <c r="A63" s="113"/>
      <c r="B63" s="8" t="s">
        <v>11</v>
      </c>
      <c r="C63" s="29">
        <f>'Detail-Hires before 8-29-03'!G17</f>
        <v>0.37983</v>
      </c>
      <c r="D63" s="4">
        <f>'Detail-Hires before 8-29-03'!B37+'Detail-Hires before 8-29-03'!C37+'Detail-Hires before 8-29-03'!E37+'Detail-Hires before 8-29-03'!D37</f>
        <v>1385.98</v>
      </c>
      <c r="E63" s="9"/>
      <c r="F63" s="29">
        <f>'Detail-Hires before 8-29-03'!G17</f>
        <v>0.37983</v>
      </c>
      <c r="G63" s="4">
        <f>'Detail-Hires before 8-29-03'!C37+'Detail-Hires before 8-29-03'!E37</f>
        <v>2.08</v>
      </c>
      <c r="H63" s="9"/>
      <c r="I63" s="23"/>
      <c r="J63" s="10"/>
      <c r="K63" s="9"/>
      <c r="L63" s="23"/>
      <c r="M63" s="26"/>
    </row>
    <row r="64" spans="1:13" x14ac:dyDescent="0.2">
      <c r="A64" s="113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2">
      <c r="A65" s="113"/>
      <c r="B65" s="11" t="s">
        <v>14</v>
      </c>
      <c r="C65" s="12">
        <f>SUM(C52:C63)/12</f>
        <v>0.38003250000000005</v>
      </c>
      <c r="D65" s="13">
        <f>SUM(D52:D63)/12</f>
        <v>1369.2049999999999</v>
      </c>
      <c r="E65" s="6"/>
      <c r="F65" s="12">
        <f>SUM(F52:F63)/12</f>
        <v>0.38003250000000005</v>
      </c>
      <c r="G65" s="13">
        <f>SUM(G52:G63)/12</f>
        <v>2.2549999999999994</v>
      </c>
      <c r="H65" s="9"/>
      <c r="I65" s="12"/>
      <c r="J65" s="13"/>
      <c r="K65" s="6"/>
      <c r="L65" s="12"/>
      <c r="M65" s="27"/>
    </row>
    <row r="66" spans="1:13" ht="13.5" thickBot="1" x14ac:dyDescent="0.25">
      <c r="A66" s="113"/>
      <c r="B66" s="11" t="s">
        <v>15</v>
      </c>
      <c r="C66" s="6"/>
      <c r="D66" s="7">
        <f>SUM(D52:D63)</f>
        <v>16430.46</v>
      </c>
      <c r="E66" s="6"/>
      <c r="F66" s="6"/>
      <c r="G66" s="7">
        <f>SUM(G52:G63)</f>
        <v>27.059999999999995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2">
      <c r="A67" s="1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2">
      <c r="A68" s="113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2">
      <c r="A69" s="113"/>
      <c r="B69" s="8"/>
      <c r="C69" s="109" t="s">
        <v>28</v>
      </c>
      <c r="D69" s="109"/>
      <c r="E69" s="6"/>
      <c r="F69" s="109" t="s">
        <v>30</v>
      </c>
      <c r="G69" s="109"/>
      <c r="H69" s="9"/>
      <c r="I69" s="109" t="s">
        <v>26</v>
      </c>
      <c r="J69" s="109"/>
      <c r="K69" s="9"/>
      <c r="L69" s="9"/>
      <c r="M69" s="20"/>
    </row>
    <row r="70" spans="1:13" ht="14.25" x14ac:dyDescent="0.2">
      <c r="A70" s="113"/>
      <c r="B70" s="8"/>
      <c r="C70" s="111" t="s">
        <v>61</v>
      </c>
      <c r="D70" s="111"/>
      <c r="E70" s="6"/>
      <c r="F70" s="111" t="s">
        <v>31</v>
      </c>
      <c r="G70" s="111"/>
      <c r="H70" s="9"/>
      <c r="I70" s="111" t="s">
        <v>64</v>
      </c>
      <c r="J70" s="111"/>
      <c r="K70" s="9"/>
      <c r="M70" s="20"/>
    </row>
    <row r="71" spans="1:13" x14ac:dyDescent="0.2">
      <c r="A71" s="113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">
      <c r="A72" s="113"/>
      <c r="B72" s="8" t="s">
        <v>0</v>
      </c>
      <c r="C72" s="2">
        <f>'Detail-Hires before 8-29-03'!F6</f>
        <v>3.14E-3</v>
      </c>
      <c r="D72" s="10">
        <f>'Detail-Hires before 8-29-03'!C26</f>
        <v>2.4300000000000002</v>
      </c>
      <c r="E72" s="9"/>
      <c r="F72" s="2">
        <f>'Detail-Hires before 8-29-03'!F6</f>
        <v>3.14E-3</v>
      </c>
      <c r="G72" s="10">
        <f>'Detail-Hires before 8-29-03'!C26</f>
        <v>2.4300000000000002</v>
      </c>
      <c r="H72" s="9"/>
      <c r="I72" s="2">
        <f>SUM('Detail-Hires before 8-29-03'!C6:F6)</f>
        <v>8.1140000000000004E-2</v>
      </c>
      <c r="J72" s="10">
        <f>'Detail-Hires before 8-29-03'!C26</f>
        <v>2.4300000000000002</v>
      </c>
      <c r="K72" s="9"/>
      <c r="M72" s="20"/>
    </row>
    <row r="73" spans="1:13" x14ac:dyDescent="0.2">
      <c r="A73" s="113"/>
      <c r="B73" s="8" t="s">
        <v>1</v>
      </c>
      <c r="C73" s="2">
        <f>'Detail-Hires before 8-29-03'!F7</f>
        <v>3.14E-3</v>
      </c>
      <c r="D73" s="10">
        <f>'Detail-Hires before 8-29-03'!C27</f>
        <v>2.4300000000000002</v>
      </c>
      <c r="E73" s="9"/>
      <c r="F73" s="2">
        <f>'Detail-Hires before 8-29-03'!F7</f>
        <v>3.14E-3</v>
      </c>
      <c r="G73" s="10">
        <f>'Detail-Hires before 8-29-03'!C27</f>
        <v>2.4300000000000002</v>
      </c>
      <c r="H73" s="9"/>
      <c r="I73" s="2">
        <f>SUM('Detail-Hires before 8-29-03'!C7:F7)</f>
        <v>8.1140000000000004E-2</v>
      </c>
      <c r="J73" s="10">
        <f>'Detail-Hires before 8-29-03'!C27</f>
        <v>2.4300000000000002</v>
      </c>
      <c r="K73" s="9"/>
      <c r="M73" s="20"/>
    </row>
    <row r="74" spans="1:13" x14ac:dyDescent="0.2">
      <c r="A74" s="113"/>
      <c r="B74" s="8" t="s">
        <v>2</v>
      </c>
      <c r="C74" s="2">
        <f>'Detail-Hires before 8-29-03'!F8</f>
        <v>3.14E-3</v>
      </c>
      <c r="D74" s="10">
        <f>'Detail-Hires before 8-29-03'!C28</f>
        <v>2.4300000000000002</v>
      </c>
      <c r="E74" s="9"/>
      <c r="F74" s="2">
        <f>'Detail-Hires before 8-29-03'!F8</f>
        <v>3.14E-3</v>
      </c>
      <c r="G74" s="10">
        <f>'Detail-Hires before 8-29-03'!C28</f>
        <v>2.4300000000000002</v>
      </c>
      <c r="H74" s="9"/>
      <c r="I74" s="2">
        <f>SUM('Detail-Hires before 8-29-03'!C8:F8)</f>
        <v>8.1140000000000004E-2</v>
      </c>
      <c r="J74" s="10">
        <f>'Detail-Hires before 8-29-03'!C28</f>
        <v>2.4300000000000002</v>
      </c>
      <c r="K74" s="9"/>
      <c r="L74" s="9"/>
      <c r="M74" s="20"/>
    </row>
    <row r="75" spans="1:13" x14ac:dyDescent="0.2">
      <c r="A75" s="113"/>
      <c r="B75" s="8" t="s">
        <v>3</v>
      </c>
      <c r="C75" s="2">
        <f>'Detail-Hires before 8-29-03'!F9</f>
        <v>3.3300000000000001E-3</v>
      </c>
      <c r="D75" s="10">
        <f>'Detail-Hires before 8-29-03'!C29</f>
        <v>2.4300000000000002</v>
      </c>
      <c r="E75" s="9"/>
      <c r="F75" s="2">
        <f>'Detail-Hires before 8-29-03'!F9</f>
        <v>3.3300000000000001E-3</v>
      </c>
      <c r="G75" s="10">
        <f>'Detail-Hires before 8-29-03'!C29</f>
        <v>2.4300000000000002</v>
      </c>
      <c r="H75" s="9"/>
      <c r="I75" s="2">
        <f>SUM('Detail-Hires before 8-29-03'!C9:F9)</f>
        <v>8.133E-2</v>
      </c>
      <c r="J75" s="10">
        <f>'Detail-Hires before 8-29-03'!C29</f>
        <v>2.4300000000000002</v>
      </c>
      <c r="K75" s="9"/>
      <c r="L75" s="98" t="s">
        <v>93</v>
      </c>
      <c r="M75" s="99"/>
    </row>
    <row r="76" spans="1:13" x14ac:dyDescent="0.2">
      <c r="A76" s="113"/>
      <c r="B76" s="8" t="s">
        <v>4</v>
      </c>
      <c r="C76" s="2">
        <f>'Detail-Hires before 8-29-03'!F10</f>
        <v>3.3300000000000001E-3</v>
      </c>
      <c r="D76" s="10">
        <f>'Detail-Hires before 8-29-03'!C30</f>
        <v>2.4300000000000002</v>
      </c>
      <c r="E76" s="9"/>
      <c r="F76" s="2">
        <f>'Detail-Hires before 8-29-03'!F10</f>
        <v>3.3300000000000001E-3</v>
      </c>
      <c r="G76" s="10">
        <f>'Detail-Hires before 8-29-03'!C30</f>
        <v>2.4300000000000002</v>
      </c>
      <c r="H76" s="9"/>
      <c r="I76" s="2">
        <f>SUM('Detail-Hires before 8-29-03'!C10:F10)</f>
        <v>8.133E-2</v>
      </c>
      <c r="J76" s="10">
        <f>'Detail-Hires before 8-29-03'!C30</f>
        <v>2.4300000000000002</v>
      </c>
      <c r="K76" s="9"/>
      <c r="L76" s="97" t="s">
        <v>94</v>
      </c>
      <c r="M76" s="96"/>
    </row>
    <row r="77" spans="1:13" x14ac:dyDescent="0.2">
      <c r="A77" s="113"/>
      <c r="B77" s="8" t="s">
        <v>5</v>
      </c>
      <c r="C77" s="2">
        <f>'Detail-Hires before 8-29-03'!F11</f>
        <v>3.3300000000000001E-3</v>
      </c>
      <c r="D77" s="10">
        <f>'Detail-Hires before 8-29-03'!C31</f>
        <v>2.4300000000000002</v>
      </c>
      <c r="E77" s="9"/>
      <c r="F77" s="2">
        <f>'Detail-Hires before 8-29-03'!F11</f>
        <v>3.3300000000000001E-3</v>
      </c>
      <c r="G77" s="10">
        <f>'Detail-Hires before 8-29-03'!C31</f>
        <v>2.4300000000000002</v>
      </c>
      <c r="H77" s="9"/>
      <c r="I77" s="2">
        <f>SUM('Detail-Hires before 8-29-03'!C11:F11)</f>
        <v>8.133E-2</v>
      </c>
      <c r="J77" s="10">
        <f>'Detail-Hires before 8-29-03'!C31</f>
        <v>2.4300000000000002</v>
      </c>
      <c r="K77" s="9"/>
      <c r="L77" s="97" t="s">
        <v>95</v>
      </c>
      <c r="M77" s="100"/>
    </row>
    <row r="78" spans="1:13" x14ac:dyDescent="0.2">
      <c r="A78" s="113"/>
      <c r="B78" s="8" t="s">
        <v>6</v>
      </c>
      <c r="C78" s="2">
        <f>'Detail-Hires before 8-29-03'!F12</f>
        <v>3.3300000000000001E-3</v>
      </c>
      <c r="D78" s="10">
        <f>'Detail-Hires before 8-29-03'!C32</f>
        <v>2.08</v>
      </c>
      <c r="E78" s="9"/>
      <c r="F78" s="2">
        <f>'Detail-Hires before 8-29-03'!F12</f>
        <v>3.3300000000000001E-3</v>
      </c>
      <c r="G78" s="10">
        <f>'Detail-Hires before 8-29-03'!C32</f>
        <v>2.08</v>
      </c>
      <c r="H78" s="9"/>
      <c r="I78" s="2">
        <f>SUM('Detail-Hires before 8-29-03'!C12:F12)</f>
        <v>8.0829999999999999E-2</v>
      </c>
      <c r="J78" s="10">
        <f>'Detail-Hires before 8-29-03'!C32</f>
        <v>2.08</v>
      </c>
      <c r="K78" s="9"/>
      <c r="L78" s="97" t="s">
        <v>96</v>
      </c>
      <c r="M78" s="100"/>
    </row>
    <row r="79" spans="1:13" x14ac:dyDescent="0.2">
      <c r="A79" s="113"/>
      <c r="B79" s="8" t="s">
        <v>7</v>
      </c>
      <c r="C79" s="2">
        <f>'Detail-Hires before 8-29-03'!F13</f>
        <v>3.3300000000000001E-3</v>
      </c>
      <c r="D79" s="10">
        <f>'Detail-Hires before 8-29-03'!C33</f>
        <v>2.08</v>
      </c>
      <c r="E79" s="9"/>
      <c r="F79" s="2">
        <f>'Detail-Hires before 8-29-03'!F13</f>
        <v>3.3300000000000001E-3</v>
      </c>
      <c r="G79" s="10">
        <f>'Detail-Hires before 8-29-03'!C33</f>
        <v>2.08</v>
      </c>
      <c r="H79" s="9"/>
      <c r="I79" s="2">
        <f>SUM('Detail-Hires before 8-29-03'!C13:F13)</f>
        <v>8.0829999999999999E-2</v>
      </c>
      <c r="J79" s="10">
        <f>'Detail-Hires before 8-29-03'!C33</f>
        <v>2.08</v>
      </c>
      <c r="K79" s="9"/>
      <c r="L79" s="101" t="s">
        <v>97</v>
      </c>
      <c r="M79" s="102"/>
    </row>
    <row r="80" spans="1:13" x14ac:dyDescent="0.2">
      <c r="A80" s="113"/>
      <c r="B80" s="8" t="s">
        <v>8</v>
      </c>
      <c r="C80" s="2">
        <f>'Detail-Hires before 8-29-03'!F14</f>
        <v>3.3300000000000001E-3</v>
      </c>
      <c r="D80" s="10">
        <f>'Detail-Hires before 8-29-03'!C34</f>
        <v>2.08</v>
      </c>
      <c r="E80" s="9"/>
      <c r="F80" s="2">
        <f>'Detail-Hires before 8-29-03'!F14</f>
        <v>3.3300000000000001E-3</v>
      </c>
      <c r="G80" s="10">
        <f>'Detail-Hires before 8-29-03'!C34</f>
        <v>2.08</v>
      </c>
      <c r="H80" s="9"/>
      <c r="I80" s="2">
        <f>SUM('Detail-Hires before 8-29-03'!C14:F14)</f>
        <v>8.0829999999999999E-2</v>
      </c>
      <c r="J80" s="10">
        <f>'Detail-Hires before 8-29-03'!C34</f>
        <v>2.08</v>
      </c>
      <c r="K80" s="9"/>
      <c r="L80" s="9"/>
      <c r="M80" s="20"/>
    </row>
    <row r="81" spans="1:13" x14ac:dyDescent="0.2">
      <c r="A81" s="113"/>
      <c r="B81" s="8" t="s">
        <v>9</v>
      </c>
      <c r="C81" s="2">
        <f>'Detail-Hires before 8-29-03'!F15</f>
        <v>3.3300000000000001E-3</v>
      </c>
      <c r="D81" s="10">
        <f>'Detail-Hires before 8-29-03'!C35</f>
        <v>2.08</v>
      </c>
      <c r="E81" s="9"/>
      <c r="F81" s="2">
        <f>'Detail-Hires before 8-29-03'!F15</f>
        <v>3.3300000000000001E-3</v>
      </c>
      <c r="G81" s="10">
        <f>'Detail-Hires before 8-29-03'!C35</f>
        <v>2.08</v>
      </c>
      <c r="H81" s="9"/>
      <c r="I81" s="2">
        <f>SUM('Detail-Hires before 8-29-03'!C15:F15)</f>
        <v>8.0829999999999999E-2</v>
      </c>
      <c r="J81" s="10">
        <f>'Detail-Hires before 8-29-03'!C35</f>
        <v>2.08</v>
      </c>
      <c r="K81" s="9"/>
      <c r="L81" s="9"/>
      <c r="M81" s="20"/>
    </row>
    <row r="82" spans="1:13" x14ac:dyDescent="0.2">
      <c r="A82" s="113"/>
      <c r="B82" s="8" t="s">
        <v>10</v>
      </c>
      <c r="C82" s="2">
        <f>'Detail-Hires before 8-29-03'!F16</f>
        <v>3.3300000000000001E-3</v>
      </c>
      <c r="D82" s="10">
        <f>'Detail-Hires before 8-29-03'!C36</f>
        <v>2.08</v>
      </c>
      <c r="E82" s="9"/>
      <c r="F82" s="2">
        <f>'Detail-Hires before 8-29-03'!F16</f>
        <v>3.3300000000000001E-3</v>
      </c>
      <c r="G82" s="10">
        <f>'Detail-Hires before 8-29-03'!C36</f>
        <v>2.08</v>
      </c>
      <c r="H82" s="9"/>
      <c r="I82" s="2">
        <f>SUM('Detail-Hires before 8-29-03'!C16:F16)</f>
        <v>8.0829999999999999E-2</v>
      </c>
      <c r="J82" s="10">
        <f>'Detail-Hires before 8-29-03'!C36</f>
        <v>2.08</v>
      </c>
      <c r="K82" s="9"/>
      <c r="L82" s="9"/>
      <c r="M82" s="20"/>
    </row>
    <row r="83" spans="1:13" x14ac:dyDescent="0.2">
      <c r="A83" s="113"/>
      <c r="B83" s="8" t="s">
        <v>11</v>
      </c>
      <c r="C83" s="29">
        <f>'Detail-Hires before 8-29-03'!F17</f>
        <v>3.3300000000000001E-3</v>
      </c>
      <c r="D83" s="4">
        <f>'Detail-Hires before 8-29-03'!C37</f>
        <v>2.08</v>
      </c>
      <c r="E83" s="9"/>
      <c r="F83" s="29">
        <f>'Detail-Hires before 8-29-03'!F17</f>
        <v>3.3300000000000001E-3</v>
      </c>
      <c r="G83" s="4">
        <f>'Detail-Hires before 8-29-03'!C37</f>
        <v>2.08</v>
      </c>
      <c r="H83" s="9"/>
      <c r="I83" s="29">
        <f>SUM('Detail-Hires before 8-29-03'!C17:F17)</f>
        <v>8.0829999999999999E-2</v>
      </c>
      <c r="J83" s="4">
        <f>'Detail-Hires before 8-29-03'!C37</f>
        <v>2.08</v>
      </c>
      <c r="K83" s="9"/>
      <c r="L83" s="9"/>
      <c r="M83" s="20"/>
    </row>
    <row r="84" spans="1:13" x14ac:dyDescent="0.2">
      <c r="A84" s="113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3"/>
      <c r="B85" s="11" t="s">
        <v>14</v>
      </c>
      <c r="C85" s="12">
        <f>SUM(C72:C83)/12</f>
        <v>3.2825000000000003E-3</v>
      </c>
      <c r="D85" s="13">
        <f>SUM(D72:D83)/12</f>
        <v>2.2549999999999994</v>
      </c>
      <c r="E85" s="6"/>
      <c r="F85" s="12">
        <f>SUM(F72:F83)/12</f>
        <v>3.2825000000000003E-3</v>
      </c>
      <c r="G85" s="13">
        <f>SUM(G72:G83)/12</f>
        <v>2.2549999999999994</v>
      </c>
      <c r="H85" s="9"/>
      <c r="I85" s="12">
        <f>SUM(I72:I83)/12</f>
        <v>8.1032499999999993E-2</v>
      </c>
      <c r="J85" s="13">
        <f>SUM(J72:J83)/12</f>
        <v>2.2549999999999994</v>
      </c>
      <c r="K85" s="9"/>
      <c r="L85" s="9"/>
      <c r="M85" s="20"/>
    </row>
    <row r="86" spans="1:13" ht="12.75" customHeight="1" thickBot="1" x14ac:dyDescent="0.25">
      <c r="A86" s="113"/>
      <c r="B86" s="11" t="s">
        <v>15</v>
      </c>
      <c r="C86" s="6"/>
      <c r="D86" s="7">
        <f>SUM(D72:D83)</f>
        <v>27.059999999999995</v>
      </c>
      <c r="E86" s="6"/>
      <c r="F86" s="6"/>
      <c r="G86" s="7">
        <f>SUM(G72:G83)</f>
        <v>27.059999999999995</v>
      </c>
      <c r="H86" s="9"/>
      <c r="I86" s="6"/>
      <c r="J86" s="7">
        <f>SUM(J72:J83)</f>
        <v>27.059999999999995</v>
      </c>
      <c r="K86" s="9"/>
      <c r="L86" s="9"/>
      <c r="M86" s="20"/>
    </row>
    <row r="87" spans="1:13" ht="5.0999999999999996" customHeight="1" thickTop="1" x14ac:dyDescent="0.2">
      <c r="A87" s="1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62</v>
      </c>
    </row>
    <row r="93" spans="1:13" x14ac:dyDescent="0.2">
      <c r="B93" t="s">
        <v>63</v>
      </c>
    </row>
    <row r="94" spans="1:13" x14ac:dyDescent="0.2">
      <c r="B94" s="51" t="s">
        <v>72</v>
      </c>
    </row>
    <row r="95" spans="1:13" x14ac:dyDescent="0.2">
      <c r="B95" t="s">
        <v>68</v>
      </c>
    </row>
    <row r="96" spans="1:13" ht="14.25" x14ac:dyDescent="0.2">
      <c r="B96" s="51" t="s">
        <v>65</v>
      </c>
    </row>
    <row r="97" spans="2:2" x14ac:dyDescent="0.2">
      <c r="B97" t="s">
        <v>67</v>
      </c>
    </row>
    <row r="98" spans="2:2" x14ac:dyDescent="0.2">
      <c r="B98" t="s">
        <v>66</v>
      </c>
    </row>
  </sheetData>
  <mergeCells count="44"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F69:G69"/>
    <mergeCell ref="F70:G70"/>
    <mergeCell ref="L50:M50"/>
    <mergeCell ref="I69:J69"/>
    <mergeCell ref="I70:J70"/>
    <mergeCell ref="I50:J50"/>
    <mergeCell ref="F50:G50"/>
  </mergeCells>
  <phoneticPr fontId="0" type="noConversion"/>
  <printOptions horizontalCentered="1"/>
  <pageMargins left="0.75" right="0.56000000000000005" top="0.5" bottom="0.5" header="0.3" footer="0.3"/>
  <pageSetup scale="68" orientation="portrait" r:id="rId1"/>
  <headerFooter alignWithMargins="0"/>
  <ignoredErrors>
    <ignoredError sqref="F31 F32:F42 C31:C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4"/>
  <sheetViews>
    <sheetView showGridLines="0" workbookViewId="0">
      <selection activeCell="I31" sqref="I31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bestFit="1" customWidth="1"/>
    <col min="6" max="6" width="11.5703125" customWidth="1"/>
    <col min="7" max="7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11.28515625" bestFit="1" customWidth="1"/>
    <col min="13" max="13" width="10.28515625" bestFit="1" customWidth="1"/>
  </cols>
  <sheetData>
    <row r="1" spans="1:22" ht="15.75" x14ac:dyDescent="0.25">
      <c r="A1" s="115" t="s">
        <v>102</v>
      </c>
      <c r="B1" s="115"/>
      <c r="C1" s="115"/>
      <c r="D1" s="115"/>
      <c r="E1" s="115"/>
      <c r="F1" s="115"/>
      <c r="G1" s="115"/>
    </row>
    <row r="2" spans="1:22" ht="15.75" x14ac:dyDescent="0.25">
      <c r="A2" s="115" t="s">
        <v>51</v>
      </c>
      <c r="B2" s="115"/>
      <c r="C2" s="115"/>
      <c r="D2" s="115"/>
      <c r="E2" s="115"/>
      <c r="F2" s="115"/>
      <c r="G2" s="115"/>
    </row>
    <row r="3" spans="1:22" x14ac:dyDescent="0.2">
      <c r="A3" s="116" t="str">
        <f>Instructions!C6</f>
        <v>Updated January 8, 2019</v>
      </c>
      <c r="B3" s="116"/>
      <c r="C3" s="116"/>
      <c r="D3" s="116"/>
      <c r="E3" s="116"/>
      <c r="F3" s="116"/>
      <c r="G3" s="116"/>
      <c r="H3" s="45"/>
      <c r="I3" s="45"/>
      <c r="J3" s="45"/>
      <c r="K3" s="45"/>
      <c r="L3" s="45"/>
      <c r="M3" s="45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0.29899999999999999</v>
      </c>
      <c r="C6" s="31">
        <v>6.2E-2</v>
      </c>
      <c r="D6" s="31">
        <v>1.4500000000000001E-2</v>
      </c>
      <c r="E6" s="55">
        <v>1.5E-3</v>
      </c>
      <c r="F6" s="95">
        <v>3.14E-3</v>
      </c>
      <c r="G6" s="33">
        <f>SUM(B6:F6)</f>
        <v>0.38013999999999998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0.29899999999999999</v>
      </c>
      <c r="C7" s="31">
        <v>6.2E-2</v>
      </c>
      <c r="D7" s="31">
        <v>1.4500000000000001E-2</v>
      </c>
      <c r="E7" s="55">
        <v>1.5E-3</v>
      </c>
      <c r="F7" s="95">
        <v>3.14E-3</v>
      </c>
      <c r="G7" s="33">
        <f t="shared" ref="G7:G17" si="0">SUM(B7:F7)</f>
        <v>0.38013999999999998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0.29899999999999999</v>
      </c>
      <c r="C8" s="31">
        <v>6.2E-2</v>
      </c>
      <c r="D8" s="31">
        <v>1.4500000000000001E-2</v>
      </c>
      <c r="E8" s="55">
        <v>1.5E-3</v>
      </c>
      <c r="F8" s="95">
        <v>3.14E-3</v>
      </c>
      <c r="G8" s="33">
        <f t="shared" si="0"/>
        <v>0.38013999999999998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0.29899999999999999</v>
      </c>
      <c r="C9" s="31">
        <v>6.2E-2</v>
      </c>
      <c r="D9" s="31">
        <v>1.4500000000000001E-2</v>
      </c>
      <c r="E9" s="55">
        <v>1.5E-3</v>
      </c>
      <c r="F9" s="95">
        <v>3.3300000000000001E-3</v>
      </c>
      <c r="G9" s="33">
        <f t="shared" si="0"/>
        <v>0.38033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0.29899999999999999</v>
      </c>
      <c r="C10" s="31">
        <v>6.2E-2</v>
      </c>
      <c r="D10" s="31">
        <v>1.4500000000000001E-2</v>
      </c>
      <c r="E10" s="55">
        <v>1.5E-3</v>
      </c>
      <c r="F10" s="95">
        <v>3.3300000000000001E-3</v>
      </c>
      <c r="G10" s="33">
        <f t="shared" si="0"/>
        <v>0.38033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0.29899999999999999</v>
      </c>
      <c r="C11" s="31">
        <v>6.2E-2</v>
      </c>
      <c r="D11" s="31">
        <v>1.4500000000000001E-2</v>
      </c>
      <c r="E11" s="55">
        <v>1.5E-3</v>
      </c>
      <c r="F11" s="95">
        <v>3.3300000000000001E-3</v>
      </c>
      <c r="G11" s="33">
        <f t="shared" si="0"/>
        <v>0.38033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0.29899999999999999</v>
      </c>
      <c r="C12" s="31">
        <v>6.2E-2</v>
      </c>
      <c r="D12" s="31">
        <v>1.4500000000000001E-2</v>
      </c>
      <c r="E12" s="55">
        <v>1E-3</v>
      </c>
      <c r="F12" s="95">
        <v>3.3300000000000001E-3</v>
      </c>
      <c r="G12" s="33">
        <f t="shared" si="0"/>
        <v>0.37983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0.29899999999999999</v>
      </c>
      <c r="C13" s="31">
        <v>6.2E-2</v>
      </c>
      <c r="D13" s="31">
        <v>1.4500000000000001E-2</v>
      </c>
      <c r="E13" s="55">
        <v>1E-3</v>
      </c>
      <c r="F13" s="95">
        <v>3.3300000000000001E-3</v>
      </c>
      <c r="G13" s="33">
        <f t="shared" si="0"/>
        <v>0.37983</v>
      </c>
      <c r="I13" s="33"/>
      <c r="J13" s="33"/>
    </row>
    <row r="14" spans="1:22" x14ac:dyDescent="0.2">
      <c r="A14" t="s">
        <v>8</v>
      </c>
      <c r="B14" s="31">
        <v>0.29899999999999999</v>
      </c>
      <c r="C14" s="31">
        <v>6.2E-2</v>
      </c>
      <c r="D14" s="31">
        <v>1.4500000000000001E-2</v>
      </c>
      <c r="E14" s="55">
        <v>1E-3</v>
      </c>
      <c r="F14" s="95">
        <v>3.3300000000000001E-3</v>
      </c>
      <c r="G14" s="33">
        <f t="shared" si="0"/>
        <v>0.37983</v>
      </c>
      <c r="I14" s="33"/>
      <c r="J14" s="33"/>
    </row>
    <row r="15" spans="1:22" x14ac:dyDescent="0.2">
      <c r="A15" t="s">
        <v>9</v>
      </c>
      <c r="B15" s="31">
        <v>0.29899999999999999</v>
      </c>
      <c r="C15" s="31">
        <v>6.2E-2</v>
      </c>
      <c r="D15" s="31">
        <v>1.4500000000000001E-2</v>
      </c>
      <c r="E15" s="55">
        <v>1E-3</v>
      </c>
      <c r="F15" s="95">
        <v>3.3300000000000001E-3</v>
      </c>
      <c r="G15" s="33">
        <f t="shared" si="0"/>
        <v>0.37983</v>
      </c>
      <c r="I15" s="33"/>
      <c r="J15" s="33"/>
    </row>
    <row r="16" spans="1:22" x14ac:dyDescent="0.2">
      <c r="A16" t="s">
        <v>10</v>
      </c>
      <c r="B16" s="31">
        <v>0.29899999999999999</v>
      </c>
      <c r="C16" s="31">
        <v>6.2E-2</v>
      </c>
      <c r="D16" s="31">
        <v>1.4500000000000001E-2</v>
      </c>
      <c r="E16" s="55">
        <v>1E-3</v>
      </c>
      <c r="F16" s="95">
        <v>3.3300000000000001E-3</v>
      </c>
      <c r="G16" s="33">
        <f t="shared" si="0"/>
        <v>0.37983</v>
      </c>
      <c r="I16" s="33"/>
      <c r="J16" s="33"/>
      <c r="K16" s="33"/>
      <c r="L16" s="38"/>
    </row>
    <row r="17" spans="1:12" x14ac:dyDescent="0.2">
      <c r="A17" t="s">
        <v>11</v>
      </c>
      <c r="B17" s="31">
        <v>0.29899999999999999</v>
      </c>
      <c r="C17" s="31">
        <v>6.2E-2</v>
      </c>
      <c r="D17" s="31">
        <v>1.4500000000000001E-2</v>
      </c>
      <c r="E17" s="55">
        <v>1E-3</v>
      </c>
      <c r="F17" s="95">
        <v>3.3300000000000001E-3</v>
      </c>
      <c r="G17" s="33">
        <f t="shared" si="0"/>
        <v>0.37983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0.29899999999999999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1.2500000000000002E-3</v>
      </c>
      <c r="F19" s="35">
        <f t="shared" si="1"/>
        <v>3.2825000000000003E-3</v>
      </c>
      <c r="G19" s="35">
        <f t="shared" si="1"/>
        <v>0.38003250000000005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L20" s="38"/>
    </row>
    <row r="21" spans="1:12" ht="14.25" x14ac:dyDescent="0.2">
      <c r="A21" s="50" t="s">
        <v>107</v>
      </c>
      <c r="B21" s="35"/>
      <c r="C21" s="35"/>
      <c r="D21" s="35"/>
      <c r="E21" s="35"/>
      <c r="F21" s="35"/>
      <c r="G21" s="35"/>
      <c r="L21" s="38"/>
    </row>
    <row r="22" spans="1:12" x14ac:dyDescent="0.2">
      <c r="A22" s="34" t="s">
        <v>108</v>
      </c>
      <c r="B22" s="31"/>
      <c r="G22" s="33"/>
      <c r="H22" s="33"/>
      <c r="I22" s="31"/>
    </row>
    <row r="23" spans="1:12" x14ac:dyDescent="0.2">
      <c r="B23" s="32"/>
      <c r="C23" s="32"/>
      <c r="E23" s="32"/>
      <c r="H23" s="31"/>
    </row>
    <row r="24" spans="1:12" x14ac:dyDescent="0.2">
      <c r="B24" s="32"/>
      <c r="C24" s="32" t="s">
        <v>46</v>
      </c>
      <c r="D24" s="52" t="s">
        <v>47</v>
      </c>
      <c r="E24" s="32"/>
      <c r="H24" s="31"/>
    </row>
    <row r="25" spans="1:12" x14ac:dyDescent="0.2">
      <c r="B25" s="32" t="s">
        <v>47</v>
      </c>
      <c r="C25" s="32" t="s">
        <v>48</v>
      </c>
      <c r="D25" s="52" t="s">
        <v>71</v>
      </c>
      <c r="E25" s="34"/>
      <c r="G25" s="32"/>
      <c r="H25" s="33"/>
    </row>
    <row r="26" spans="1:12" x14ac:dyDescent="0.2">
      <c r="A26" t="s">
        <v>0</v>
      </c>
      <c r="B26" s="36">
        <v>1349</v>
      </c>
      <c r="C26" s="36">
        <v>2.4300000000000002</v>
      </c>
      <c r="D26" s="36">
        <v>1</v>
      </c>
      <c r="E26" s="36"/>
      <c r="F26" s="37"/>
      <c r="G26" s="36"/>
      <c r="K26" s="37"/>
    </row>
    <row r="27" spans="1:12" x14ac:dyDescent="0.2">
      <c r="A27" t="s">
        <v>1</v>
      </c>
      <c r="B27" s="36">
        <v>1349</v>
      </c>
      <c r="C27" s="36">
        <v>2.4300000000000002</v>
      </c>
      <c r="D27" s="36">
        <v>1</v>
      </c>
      <c r="E27" s="37"/>
      <c r="F27" s="37"/>
      <c r="G27" s="48"/>
      <c r="K27" s="37"/>
    </row>
    <row r="28" spans="1:12" x14ac:dyDescent="0.2">
      <c r="A28" t="s">
        <v>2</v>
      </c>
      <c r="B28" s="36">
        <v>1349</v>
      </c>
      <c r="C28" s="36">
        <v>2.4300000000000002</v>
      </c>
      <c r="D28" s="36">
        <v>1</v>
      </c>
      <c r="E28" s="37"/>
      <c r="F28" s="37"/>
      <c r="G28" s="38"/>
      <c r="K28" s="37"/>
    </row>
    <row r="29" spans="1:12" x14ac:dyDescent="0.2">
      <c r="A29" t="s">
        <v>3</v>
      </c>
      <c r="B29" s="36">
        <v>1349</v>
      </c>
      <c r="C29" s="36">
        <v>2.4300000000000002</v>
      </c>
      <c r="D29" s="36">
        <v>1</v>
      </c>
      <c r="E29" s="37"/>
      <c r="F29" s="37"/>
      <c r="G29" s="38"/>
      <c r="K29" s="37"/>
    </row>
    <row r="30" spans="1:12" x14ac:dyDescent="0.2">
      <c r="A30" t="s">
        <v>4</v>
      </c>
      <c r="B30" s="36">
        <v>1349</v>
      </c>
      <c r="C30" s="36">
        <v>2.4300000000000002</v>
      </c>
      <c r="D30" s="36">
        <v>1</v>
      </c>
      <c r="E30" s="37"/>
      <c r="F30" s="37"/>
      <c r="G30" s="38"/>
      <c r="K30" s="37"/>
    </row>
    <row r="31" spans="1:12" x14ac:dyDescent="0.2">
      <c r="A31" t="s">
        <v>5</v>
      </c>
      <c r="B31" s="36">
        <v>1349</v>
      </c>
      <c r="C31" s="36">
        <v>2.4300000000000002</v>
      </c>
      <c r="D31" s="36">
        <v>1</v>
      </c>
      <c r="E31" s="37"/>
      <c r="F31" s="37"/>
      <c r="G31" s="38"/>
      <c r="K31" s="37"/>
    </row>
    <row r="32" spans="1:12" x14ac:dyDescent="0.2">
      <c r="A32" t="s">
        <v>6</v>
      </c>
      <c r="B32" s="36">
        <v>1383</v>
      </c>
      <c r="C32" s="36">
        <v>2.08</v>
      </c>
      <c r="D32" s="36">
        <v>0.9</v>
      </c>
      <c r="E32" s="37"/>
      <c r="F32" s="37"/>
      <c r="G32" s="38"/>
      <c r="K32" s="37"/>
    </row>
    <row r="33" spans="1:13" x14ac:dyDescent="0.2">
      <c r="A33" t="s">
        <v>7</v>
      </c>
      <c r="B33" s="36">
        <v>1383</v>
      </c>
      <c r="C33" s="36">
        <v>2.08</v>
      </c>
      <c r="D33" s="36">
        <v>0.9</v>
      </c>
      <c r="E33" s="37"/>
      <c r="F33" s="37"/>
      <c r="G33" s="38"/>
      <c r="K33" s="37"/>
    </row>
    <row r="34" spans="1:13" x14ac:dyDescent="0.2">
      <c r="A34" t="s">
        <v>8</v>
      </c>
      <c r="B34" s="36">
        <v>1383</v>
      </c>
      <c r="C34" s="36">
        <v>2.08</v>
      </c>
      <c r="D34" s="36">
        <v>0.9</v>
      </c>
      <c r="E34" s="37"/>
      <c r="F34" s="37"/>
      <c r="G34" s="38"/>
      <c r="K34" s="37"/>
    </row>
    <row r="35" spans="1:13" x14ac:dyDescent="0.2">
      <c r="A35" t="s">
        <v>9</v>
      </c>
      <c r="B35" s="36">
        <v>1383</v>
      </c>
      <c r="C35" s="36">
        <v>2.08</v>
      </c>
      <c r="D35" s="36">
        <v>0.9</v>
      </c>
      <c r="E35" s="37"/>
      <c r="F35" s="37"/>
      <c r="G35" s="38"/>
      <c r="K35" s="37"/>
    </row>
    <row r="36" spans="1:13" x14ac:dyDescent="0.2">
      <c r="A36" t="s">
        <v>10</v>
      </c>
      <c r="B36" s="36">
        <v>1383</v>
      </c>
      <c r="C36" s="36">
        <v>2.08</v>
      </c>
      <c r="D36" s="36">
        <v>0.9</v>
      </c>
      <c r="E36" s="37"/>
      <c r="F36" s="37"/>
      <c r="G36" s="38"/>
      <c r="K36" s="37"/>
    </row>
    <row r="37" spans="1:13" x14ac:dyDescent="0.2">
      <c r="A37" t="s">
        <v>11</v>
      </c>
      <c r="B37" s="36">
        <v>1383</v>
      </c>
      <c r="C37" s="36">
        <v>2.08</v>
      </c>
      <c r="D37" s="36">
        <v>0.9</v>
      </c>
      <c r="E37" s="37"/>
      <c r="F37" s="37"/>
      <c r="G37" s="38"/>
      <c r="K37" s="37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1366</v>
      </c>
      <c r="C39" s="39">
        <f>SUM(C26:C37)/12</f>
        <v>2.2549999999999994</v>
      </c>
      <c r="D39" s="39">
        <f>SUM(D26:D37)/12</f>
        <v>0.95000000000000018</v>
      </c>
      <c r="E39" s="39"/>
      <c r="G39" s="39"/>
    </row>
    <row r="41" spans="1:13" x14ac:dyDescent="0.2">
      <c r="A41" s="34" t="s">
        <v>15</v>
      </c>
      <c r="B41" s="39">
        <f>SUM(B26:B37)</f>
        <v>16392</v>
      </c>
      <c r="C41" s="39">
        <f>SUM(C26:C37)</f>
        <v>27.059999999999995</v>
      </c>
      <c r="D41" s="39">
        <f>SUM(D26:D37)</f>
        <v>11.400000000000002</v>
      </c>
      <c r="E41" s="39"/>
      <c r="F41" s="39"/>
      <c r="K41" s="39"/>
      <c r="L41" s="53"/>
    </row>
    <row r="43" spans="1:13" x14ac:dyDescent="0.2">
      <c r="B43" s="36"/>
    </row>
    <row r="44" spans="1:13" x14ac:dyDescent="0.2">
      <c r="B44" s="36"/>
      <c r="F44" s="38"/>
    </row>
  </sheetData>
  <mergeCells count="3">
    <mergeCell ref="A1:G1"/>
    <mergeCell ref="A3:G3"/>
    <mergeCell ref="A2:G2"/>
  </mergeCells>
  <phoneticPr fontId="0" type="noConversion"/>
  <pageMargins left="1.27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98"/>
  <sheetViews>
    <sheetView showGridLines="0" workbookViewId="0">
      <selection activeCell="A4" sqref="A4:M4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">
      <c r="A2" s="114" t="s">
        <v>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A3" s="114" t="s">
        <v>101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x14ac:dyDescent="0.2">
      <c r="A4" s="116" t="str">
        <f>Instructions!C6</f>
        <v>Updated January 8, 2019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5.0999999999999996" customHeight="1" x14ac:dyDescent="0.2">
      <c r="A5" s="113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3"/>
      <c r="B6" s="8"/>
      <c r="C6" s="109" t="s">
        <v>20</v>
      </c>
      <c r="D6" s="109"/>
      <c r="E6" s="6"/>
      <c r="F6" s="109" t="s">
        <v>22</v>
      </c>
      <c r="G6" s="109"/>
      <c r="H6" s="6"/>
      <c r="I6" s="109" t="s">
        <v>23</v>
      </c>
      <c r="J6" s="109"/>
      <c r="K6" s="6"/>
      <c r="L6" s="109" t="s">
        <v>23</v>
      </c>
      <c r="M6" s="112"/>
    </row>
    <row r="7" spans="1:13" x14ac:dyDescent="0.2">
      <c r="A7" s="113"/>
      <c r="B7" s="8"/>
      <c r="C7" s="109" t="s">
        <v>21</v>
      </c>
      <c r="D7" s="109"/>
      <c r="E7" s="6"/>
      <c r="F7" s="109" t="s">
        <v>21</v>
      </c>
      <c r="G7" s="109"/>
      <c r="H7" s="6"/>
      <c r="I7" s="109" t="s">
        <v>24</v>
      </c>
      <c r="J7" s="109"/>
      <c r="K7" s="6"/>
      <c r="L7" s="109" t="s">
        <v>24</v>
      </c>
      <c r="M7" s="112"/>
    </row>
    <row r="8" spans="1:13" x14ac:dyDescent="0.2">
      <c r="A8" s="113"/>
      <c r="B8" s="8"/>
      <c r="C8" s="109" t="s">
        <v>17</v>
      </c>
      <c r="D8" s="109"/>
      <c r="E8" s="6"/>
      <c r="F8" s="109" t="s">
        <v>18</v>
      </c>
      <c r="G8" s="109"/>
      <c r="H8" s="6"/>
      <c r="I8" s="109" t="s">
        <v>17</v>
      </c>
      <c r="J8" s="109"/>
      <c r="K8" s="6"/>
      <c r="L8" s="109" t="s">
        <v>18</v>
      </c>
      <c r="M8" s="112"/>
    </row>
    <row r="9" spans="1:13" x14ac:dyDescent="0.2">
      <c r="A9" s="113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3"/>
      <c r="B10" s="8" t="s">
        <v>0</v>
      </c>
      <c r="C10" s="2">
        <f>'Detail-Hires After 8-29-03'!G6</f>
        <v>0.27883999999999998</v>
      </c>
      <c r="D10" s="10">
        <f>'Detail-Hires After 8-29-03'!B26+'Detail-Hires After 8-29-03'!C26+'Detail-Hires After 8-29-03'!D26</f>
        <v>1352.43</v>
      </c>
      <c r="E10" s="9"/>
      <c r="F10" s="2">
        <f>'Detail-Hires After 8-29-03'!G6</f>
        <v>0.27883999999999998</v>
      </c>
      <c r="G10" s="10">
        <f>'Detail-Hires After 8-29-03'!C26</f>
        <v>2.4300000000000002</v>
      </c>
      <c r="H10" s="9"/>
      <c r="I10" s="2">
        <f>'Detail-Hires After 8-29-03'!G6</f>
        <v>0.27883999999999998</v>
      </c>
      <c r="J10" s="10">
        <f>'Detail-Hires After 8-29-03'!B26+'Detail-Hires After 8-29-03'!C26+'Detail-Hires After 8-29-03'!D26</f>
        <v>1352.43</v>
      </c>
      <c r="K10" s="9"/>
      <c r="L10" s="2">
        <f>'Detail-Hires After 8-29-03'!G6</f>
        <v>0.27883999999999998</v>
      </c>
      <c r="M10" s="26">
        <f>'Detail-Hires After 8-29-03'!C26</f>
        <v>2.4300000000000002</v>
      </c>
    </row>
    <row r="11" spans="1:13" x14ac:dyDescent="0.2">
      <c r="A11" s="113"/>
      <c r="B11" s="8" t="s">
        <v>1</v>
      </c>
      <c r="C11" s="2">
        <f>'Detail-Hires After 8-29-03'!G7</f>
        <v>0.27883999999999998</v>
      </c>
      <c r="D11" s="10">
        <f>'Detail-Hires After 8-29-03'!B27+'Detail-Hires After 8-29-03'!C27+'Detail-Hires After 8-29-03'!D27</f>
        <v>1352.43</v>
      </c>
      <c r="E11" s="9"/>
      <c r="F11" s="2">
        <f>'Detail-Hires After 8-29-03'!G7</f>
        <v>0.27883999999999998</v>
      </c>
      <c r="G11" s="10">
        <f>'Detail-Hires After 8-29-03'!C27</f>
        <v>2.4300000000000002</v>
      </c>
      <c r="H11" s="9"/>
      <c r="I11" s="2">
        <f>'Detail-Hires After 8-29-03'!G7</f>
        <v>0.27883999999999998</v>
      </c>
      <c r="J11" s="10">
        <f>'Detail-Hires After 8-29-03'!B27+'Detail-Hires After 8-29-03'!C27+'Detail-Hires After 8-29-03'!D27</f>
        <v>1352.43</v>
      </c>
      <c r="K11" s="9"/>
      <c r="L11" s="2">
        <f>'Detail-Hires After 8-29-03'!G7</f>
        <v>0.27883999999999998</v>
      </c>
      <c r="M11" s="26">
        <f>'Detail-Hires After 8-29-03'!C27</f>
        <v>2.4300000000000002</v>
      </c>
    </row>
    <row r="12" spans="1:13" x14ac:dyDescent="0.2">
      <c r="A12" s="113"/>
      <c r="B12" s="8" t="s">
        <v>2</v>
      </c>
      <c r="C12" s="2">
        <f>'Detail-Hires After 8-29-03'!G8</f>
        <v>0.27883999999999998</v>
      </c>
      <c r="D12" s="10">
        <f>'Detail-Hires After 8-29-03'!B28+'Detail-Hires After 8-29-03'!C28+'Detail-Hires After 8-29-03'!D28</f>
        <v>1352.43</v>
      </c>
      <c r="E12" s="9"/>
      <c r="F12" s="2">
        <f>'Detail-Hires After 8-29-03'!G8</f>
        <v>0.27883999999999998</v>
      </c>
      <c r="G12" s="10">
        <f>'Detail-Hires After 8-29-03'!C28</f>
        <v>2.4300000000000002</v>
      </c>
      <c r="H12" s="9"/>
      <c r="I12" s="2">
        <f>'Detail-Hires After 8-29-03'!G8</f>
        <v>0.27883999999999998</v>
      </c>
      <c r="J12" s="10">
        <f>'Detail-Hires After 8-29-03'!B28+'Detail-Hires After 8-29-03'!C28+'Detail-Hires After 8-29-03'!D28</f>
        <v>1352.43</v>
      </c>
      <c r="K12" s="9"/>
      <c r="L12" s="2">
        <f>'Detail-Hires After 8-29-03'!G8</f>
        <v>0.27883999999999998</v>
      </c>
      <c r="M12" s="26">
        <f>'Detail-Hires After 8-29-03'!C28</f>
        <v>2.4300000000000002</v>
      </c>
    </row>
    <row r="13" spans="1:13" x14ac:dyDescent="0.2">
      <c r="A13" s="113"/>
      <c r="B13" s="8" t="s">
        <v>3</v>
      </c>
      <c r="C13" s="2">
        <f>'Detail-Hires After 8-29-03'!G9</f>
        <v>0.27903</v>
      </c>
      <c r="D13" s="10">
        <f>'Detail-Hires After 8-29-03'!B29+'Detail-Hires After 8-29-03'!C29+'Detail-Hires After 8-29-03'!D29</f>
        <v>1352.43</v>
      </c>
      <c r="E13" s="9"/>
      <c r="F13" s="2">
        <f>'Detail-Hires After 8-29-03'!G9</f>
        <v>0.27903</v>
      </c>
      <c r="G13" s="10">
        <f>'Detail-Hires After 8-29-03'!C29</f>
        <v>2.4300000000000002</v>
      </c>
      <c r="H13" s="9"/>
      <c r="I13" s="2">
        <f>'Detail-Hires After 8-29-03'!G9</f>
        <v>0.27903</v>
      </c>
      <c r="J13" s="10">
        <f>'Detail-Hires After 8-29-03'!B29+'Detail-Hires After 8-29-03'!C29+'Detail-Hires After 8-29-03'!D29</f>
        <v>1352.43</v>
      </c>
      <c r="K13" s="9"/>
      <c r="L13" s="2">
        <f>'Detail-Hires After 8-29-03'!G9</f>
        <v>0.27903</v>
      </c>
      <c r="M13" s="26">
        <f>'Detail-Hires After 8-29-03'!C29</f>
        <v>2.4300000000000002</v>
      </c>
    </row>
    <row r="14" spans="1:13" x14ac:dyDescent="0.2">
      <c r="A14" s="113"/>
      <c r="B14" s="8" t="s">
        <v>4</v>
      </c>
      <c r="C14" s="2">
        <f>'Detail-Hires After 8-29-03'!G10</f>
        <v>0.27903</v>
      </c>
      <c r="D14" s="10">
        <f>'Detail-Hires After 8-29-03'!B30+'Detail-Hires After 8-29-03'!C30+'Detail-Hires After 8-29-03'!D30</f>
        <v>1352.43</v>
      </c>
      <c r="E14" s="9"/>
      <c r="F14" s="2">
        <f>'Detail-Hires After 8-29-03'!G10</f>
        <v>0.27903</v>
      </c>
      <c r="G14" s="10">
        <f>'Detail-Hires After 8-29-03'!C30</f>
        <v>2.4300000000000002</v>
      </c>
      <c r="H14" s="9"/>
      <c r="I14" s="2">
        <f>'Detail-Hires After 8-29-03'!G10</f>
        <v>0.27903</v>
      </c>
      <c r="J14" s="10">
        <f>'Detail-Hires After 8-29-03'!B30+'Detail-Hires After 8-29-03'!C30+'Detail-Hires After 8-29-03'!D30</f>
        <v>1352.43</v>
      </c>
      <c r="K14" s="9"/>
      <c r="L14" s="2">
        <f>'Detail-Hires After 8-29-03'!G10</f>
        <v>0.27903</v>
      </c>
      <c r="M14" s="26">
        <f>'Detail-Hires After 8-29-03'!C30</f>
        <v>2.4300000000000002</v>
      </c>
    </row>
    <row r="15" spans="1:13" x14ac:dyDescent="0.2">
      <c r="A15" s="113"/>
      <c r="B15" s="8" t="s">
        <v>5</v>
      </c>
      <c r="C15" s="2">
        <f>'Detail-Hires After 8-29-03'!G11</f>
        <v>0.27903</v>
      </c>
      <c r="D15" s="10">
        <f>'Detail-Hires After 8-29-03'!B31+'Detail-Hires After 8-29-03'!C31+'Detail-Hires After 8-29-03'!D31</f>
        <v>1352.43</v>
      </c>
      <c r="E15" s="9"/>
      <c r="F15" s="2">
        <f>'Detail-Hires After 8-29-03'!G11</f>
        <v>0.27903</v>
      </c>
      <c r="G15" s="10">
        <f>'Detail-Hires After 8-29-03'!C31</f>
        <v>2.4300000000000002</v>
      </c>
      <c r="H15" s="9"/>
      <c r="I15" s="2">
        <f>'Detail-Hires After 8-29-03'!G11</f>
        <v>0.27903</v>
      </c>
      <c r="J15" s="10">
        <f>'Detail-Hires After 8-29-03'!B31+'Detail-Hires After 8-29-03'!C31+'Detail-Hires After 8-29-03'!D31</f>
        <v>1352.43</v>
      </c>
      <c r="K15" s="9"/>
      <c r="L15" s="2">
        <f>'Detail-Hires After 8-29-03'!G11</f>
        <v>0.27903</v>
      </c>
      <c r="M15" s="26">
        <f>'Detail-Hires After 8-29-03'!C31</f>
        <v>2.4300000000000002</v>
      </c>
    </row>
    <row r="16" spans="1:13" x14ac:dyDescent="0.2">
      <c r="A16" s="113"/>
      <c r="B16" s="8" t="s">
        <v>6</v>
      </c>
      <c r="C16" s="2">
        <f>'Detail-Hires After 8-29-03'!G12</f>
        <v>0.27903</v>
      </c>
      <c r="D16" s="10">
        <f>'Detail-Hires After 8-29-03'!B32+'Detail-Hires After 8-29-03'!C32+'Detail-Hires After 8-29-03'!D32</f>
        <v>1385.98</v>
      </c>
      <c r="E16" s="9"/>
      <c r="F16" s="2">
        <f>'Detail-Hires After 8-29-03'!G12</f>
        <v>0.27903</v>
      </c>
      <c r="G16" s="10">
        <f>'Detail-Hires After 8-29-03'!C32</f>
        <v>2.08</v>
      </c>
      <c r="H16" s="9"/>
      <c r="I16" s="2">
        <f>'Detail-Hires After 8-29-03'!G12</f>
        <v>0.27903</v>
      </c>
      <c r="J16" s="10">
        <f>'Detail-Hires After 8-29-03'!B32+'Detail-Hires After 8-29-03'!C32+'Detail-Hires After 8-29-03'!D32</f>
        <v>1385.98</v>
      </c>
      <c r="K16" s="9"/>
      <c r="L16" s="2">
        <f>'Detail-Hires After 8-29-03'!G12</f>
        <v>0.27903</v>
      </c>
      <c r="M16" s="26">
        <f>'Detail-Hires After 8-29-03'!C32</f>
        <v>2.08</v>
      </c>
    </row>
    <row r="17" spans="1:13" x14ac:dyDescent="0.2">
      <c r="A17" s="113"/>
      <c r="B17" s="8" t="s">
        <v>7</v>
      </c>
      <c r="C17" s="2">
        <f>'Detail-Hires After 8-29-03'!G13</f>
        <v>0.27903</v>
      </c>
      <c r="D17" s="10">
        <f>'Detail-Hires After 8-29-03'!B33+'Detail-Hires After 8-29-03'!C33+'Detail-Hires After 8-29-03'!D33</f>
        <v>1385.98</v>
      </c>
      <c r="E17" s="9"/>
      <c r="F17" s="2">
        <f>'Detail-Hires After 8-29-03'!G13</f>
        <v>0.27903</v>
      </c>
      <c r="G17" s="10">
        <f>'Detail-Hires After 8-29-03'!C33</f>
        <v>2.08</v>
      </c>
      <c r="H17" s="9"/>
      <c r="I17" s="2">
        <f>'Detail-Hires After 8-29-03'!G13</f>
        <v>0.27903</v>
      </c>
      <c r="J17" s="10">
        <f>'Detail-Hires After 8-29-03'!B33+'Detail-Hires After 8-29-03'!C33+'Detail-Hires After 8-29-03'!D33</f>
        <v>1385.98</v>
      </c>
      <c r="K17" s="9"/>
      <c r="L17" s="2">
        <f>'Detail-Hires After 8-29-03'!G13</f>
        <v>0.27903</v>
      </c>
      <c r="M17" s="26">
        <f>'Detail-Hires After 8-29-03'!C33</f>
        <v>2.08</v>
      </c>
    </row>
    <row r="18" spans="1:13" x14ac:dyDescent="0.2">
      <c r="A18" s="113"/>
      <c r="B18" s="8" t="s">
        <v>8</v>
      </c>
      <c r="C18" s="2">
        <f>'Detail-Hires After 8-29-03'!G14</f>
        <v>0.27903</v>
      </c>
      <c r="D18" s="10">
        <f>'Detail-Hires After 8-29-03'!B34+'Detail-Hires After 8-29-03'!C34+'Detail-Hires After 8-29-03'!D34</f>
        <v>1385.98</v>
      </c>
      <c r="E18" s="9"/>
      <c r="F18" s="2">
        <f>'Detail-Hires After 8-29-03'!G14</f>
        <v>0.27903</v>
      </c>
      <c r="G18" s="10">
        <f>'Detail-Hires After 8-29-03'!C34</f>
        <v>2.08</v>
      </c>
      <c r="H18" s="9"/>
      <c r="I18" s="2">
        <f>'Detail-Hires After 8-29-03'!G14</f>
        <v>0.27903</v>
      </c>
      <c r="J18" s="10">
        <f>'Detail-Hires After 8-29-03'!B34+'Detail-Hires After 8-29-03'!C34+'Detail-Hires After 8-29-03'!D34</f>
        <v>1385.98</v>
      </c>
      <c r="K18" s="9"/>
      <c r="L18" s="2">
        <f>'Detail-Hires After 8-29-03'!G14</f>
        <v>0.27903</v>
      </c>
      <c r="M18" s="26">
        <f>'Detail-Hires After 8-29-03'!C34</f>
        <v>2.08</v>
      </c>
    </row>
    <row r="19" spans="1:13" x14ac:dyDescent="0.2">
      <c r="A19" s="113"/>
      <c r="B19" s="8" t="s">
        <v>9</v>
      </c>
      <c r="C19" s="2">
        <f>'Detail-Hires After 8-29-03'!G15</f>
        <v>0.27903</v>
      </c>
      <c r="D19" s="10">
        <f>'Detail-Hires After 8-29-03'!B35+'Detail-Hires After 8-29-03'!C35+'Detail-Hires After 8-29-03'!D35</f>
        <v>1385.98</v>
      </c>
      <c r="E19" s="9"/>
      <c r="F19" s="2">
        <f>'Detail-Hires After 8-29-03'!G15</f>
        <v>0.27903</v>
      </c>
      <c r="G19" s="10">
        <f>'Detail-Hires After 8-29-03'!C35</f>
        <v>2.08</v>
      </c>
      <c r="H19" s="9"/>
      <c r="I19" s="2">
        <f>'Detail-Hires After 8-29-03'!G15</f>
        <v>0.27903</v>
      </c>
      <c r="J19" s="10">
        <f>'Detail-Hires After 8-29-03'!B35+'Detail-Hires After 8-29-03'!C35+'Detail-Hires After 8-29-03'!D35</f>
        <v>1385.98</v>
      </c>
      <c r="K19" s="9"/>
      <c r="L19" s="2">
        <f>'Detail-Hires After 8-29-03'!G15</f>
        <v>0.27903</v>
      </c>
      <c r="M19" s="26">
        <f>'Detail-Hires After 8-29-03'!C35</f>
        <v>2.08</v>
      </c>
    </row>
    <row r="20" spans="1:13" x14ac:dyDescent="0.2">
      <c r="A20" s="113"/>
      <c r="B20" s="8" t="s">
        <v>10</v>
      </c>
      <c r="C20" s="2">
        <f>'Detail-Hires After 8-29-03'!G16</f>
        <v>0.27903</v>
      </c>
      <c r="D20" s="10">
        <f>'Detail-Hires After 8-29-03'!B36+'Detail-Hires After 8-29-03'!C36+'Detail-Hires After 8-29-03'!D36</f>
        <v>1385.98</v>
      </c>
      <c r="E20" s="9"/>
      <c r="F20" s="2">
        <f>'Detail-Hires After 8-29-03'!G16</f>
        <v>0.27903</v>
      </c>
      <c r="G20" s="10">
        <f>'Detail-Hires After 8-29-03'!C36</f>
        <v>2.08</v>
      </c>
      <c r="H20" s="9"/>
      <c r="I20" s="2">
        <f>'Detail-Hires After 8-29-03'!G16</f>
        <v>0.27903</v>
      </c>
      <c r="J20" s="10">
        <f>'Detail-Hires After 8-29-03'!B36+'Detail-Hires After 8-29-03'!C36+'Detail-Hires After 8-29-03'!D36</f>
        <v>1385.98</v>
      </c>
      <c r="K20" s="9"/>
      <c r="L20" s="2">
        <f>'Detail-Hires After 8-29-03'!G16</f>
        <v>0.27903</v>
      </c>
      <c r="M20" s="26">
        <f>'Detail-Hires After 8-29-03'!C36</f>
        <v>2.08</v>
      </c>
    </row>
    <row r="21" spans="1:13" x14ac:dyDescent="0.2">
      <c r="A21" s="113"/>
      <c r="B21" s="8" t="s">
        <v>11</v>
      </c>
      <c r="C21" s="29">
        <f>'Detail-Hires After 8-29-03'!G17</f>
        <v>0.27903</v>
      </c>
      <c r="D21" s="4">
        <f>'Detail-Hires After 8-29-03'!B37+'Detail-Hires After 8-29-03'!C37+'Detail-Hires After 8-29-03'!D37</f>
        <v>1385.98</v>
      </c>
      <c r="E21" s="9"/>
      <c r="F21" s="29">
        <f>'Detail-Hires After 8-29-03'!G17</f>
        <v>0.27903</v>
      </c>
      <c r="G21" s="4">
        <f>'Detail-Hires After 8-29-03'!C37</f>
        <v>2.08</v>
      </c>
      <c r="H21" s="9"/>
      <c r="I21" s="29">
        <f>'Detail-Hires After 8-29-03'!G17</f>
        <v>0.27903</v>
      </c>
      <c r="J21" s="4">
        <f>'Detail-Hires After 8-29-03'!B37+'Detail-Hires After 8-29-03'!C37+'Detail-Hires After 8-29-03'!D37</f>
        <v>1385.98</v>
      </c>
      <c r="K21" s="9"/>
      <c r="L21" s="29">
        <f>'Detail-Hires After 8-29-03'!G17</f>
        <v>0.27903</v>
      </c>
      <c r="M21" s="28">
        <f>'Detail-Hires After 8-29-03'!C37</f>
        <v>2.08</v>
      </c>
    </row>
    <row r="22" spans="1:13" x14ac:dyDescent="0.2">
      <c r="A22" s="11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3"/>
      <c r="B23" s="11" t="s">
        <v>14</v>
      </c>
      <c r="C23" s="12">
        <f>SUM(C10:C21)/12</f>
        <v>0.27898250000000008</v>
      </c>
      <c r="D23" s="13">
        <f>SUM(D10:D21)/12</f>
        <v>1369.2049999999999</v>
      </c>
      <c r="E23" s="6"/>
      <c r="F23" s="12">
        <f>SUM(F10:F21)/12</f>
        <v>0.27898250000000008</v>
      </c>
      <c r="G23" s="13">
        <f>SUM(G10:G21)/12</f>
        <v>2.2549999999999994</v>
      </c>
      <c r="H23" s="6"/>
      <c r="I23" s="12">
        <f>SUM(I10:I21)/12</f>
        <v>0.27898250000000008</v>
      </c>
      <c r="J23" s="13">
        <f>SUM(J10:J21)/12</f>
        <v>1369.2049999999999</v>
      </c>
      <c r="K23" s="6"/>
      <c r="L23" s="12">
        <f>SUM(L10:L21)/12</f>
        <v>0.27898250000000008</v>
      </c>
      <c r="M23" s="27">
        <f>SUM(M10:M21)/12</f>
        <v>2.2549999999999994</v>
      </c>
    </row>
    <row r="24" spans="1:13" ht="13.5" thickBot="1" x14ac:dyDescent="0.25">
      <c r="A24" s="113"/>
      <c r="B24" s="11" t="s">
        <v>15</v>
      </c>
      <c r="C24" s="6"/>
      <c r="D24" s="7">
        <f>SUM(D10:D21)</f>
        <v>16430.46</v>
      </c>
      <c r="E24" s="6"/>
      <c r="F24" s="6"/>
      <c r="G24" s="7">
        <f>SUM(G10:G21)</f>
        <v>27.059999999999995</v>
      </c>
      <c r="H24" s="6"/>
      <c r="I24" s="6"/>
      <c r="J24" s="7">
        <f>SUM(J10:J21)</f>
        <v>16430.46</v>
      </c>
      <c r="K24" s="6"/>
      <c r="L24" s="6"/>
      <c r="M24" s="47">
        <f>SUM(M10:M21)</f>
        <v>27.059999999999995</v>
      </c>
    </row>
    <row r="25" spans="1:13" ht="5.0999999999999996" customHeight="1" thickTop="1" x14ac:dyDescent="0.2">
      <c r="A25" s="1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3" t="s">
        <v>34</v>
      </c>
      <c r="B27" s="8"/>
      <c r="C27" s="109" t="s">
        <v>23</v>
      </c>
      <c r="D27" s="109"/>
      <c r="E27" s="9"/>
      <c r="F27" s="109" t="s">
        <v>23</v>
      </c>
      <c r="G27" s="109"/>
      <c r="H27" s="9"/>
      <c r="I27" s="9"/>
      <c r="J27" s="9"/>
      <c r="K27" s="9"/>
      <c r="L27" s="9"/>
      <c r="M27" s="20"/>
    </row>
    <row r="28" spans="1:13" ht="12.75" customHeight="1" x14ac:dyDescent="0.2">
      <c r="A28" s="113"/>
      <c r="B28" s="8"/>
      <c r="C28" s="109" t="s">
        <v>24</v>
      </c>
      <c r="D28" s="109"/>
      <c r="E28" s="9"/>
      <c r="F28" s="109" t="s">
        <v>24</v>
      </c>
      <c r="G28" s="109"/>
      <c r="H28" s="9"/>
      <c r="I28" s="9"/>
      <c r="J28" s="9"/>
      <c r="K28" s="9"/>
      <c r="L28" s="9"/>
      <c r="M28" s="20"/>
    </row>
    <row r="29" spans="1:13" ht="12.75" customHeight="1" x14ac:dyDescent="0.2">
      <c r="A29" s="113"/>
      <c r="B29" s="8"/>
      <c r="C29" s="111" t="s">
        <v>35</v>
      </c>
      <c r="D29" s="111"/>
      <c r="E29" s="9"/>
      <c r="F29" s="111" t="s">
        <v>36</v>
      </c>
      <c r="G29" s="111"/>
      <c r="H29" s="9"/>
      <c r="I29" s="9"/>
      <c r="J29" s="9"/>
      <c r="K29" s="9"/>
      <c r="L29" s="9"/>
      <c r="M29" s="20"/>
    </row>
    <row r="30" spans="1:13" ht="12.75" customHeight="1" x14ac:dyDescent="0.2">
      <c r="A30" s="113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3"/>
      <c r="B31" s="8" t="s">
        <v>0</v>
      </c>
      <c r="C31" s="2">
        <f>'Detail-Hires After 8-29-03'!C6+'Detail-Hires After 8-29-03'!D6+'Detail-Hires After 8-29-03'!E6+'Detail-Hires After 8-29-03'!F6</f>
        <v>8.1140000000000004E-2</v>
      </c>
      <c r="D31" s="10">
        <f>'Detail-Hires After 8-29-03'!B26+'Detail-Hires After 8-29-03'!C26+'Detail-Hires After 8-29-03'!D26</f>
        <v>1352.43</v>
      </c>
      <c r="E31" s="9"/>
      <c r="F31" s="2">
        <f>'Detail-Hires After 8-29-03'!C6+'Detail-Hires After 8-29-03'!D6+'Detail-Hires After 8-29-03'!E6+'Detail-Hires After 8-29-03'!F6</f>
        <v>8.1140000000000004E-2</v>
      </c>
      <c r="G31" s="10">
        <f>'Detail-Hires After 8-29-03'!C26</f>
        <v>2.4300000000000002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3"/>
      <c r="B32" s="8" t="s">
        <v>1</v>
      </c>
      <c r="C32" s="2">
        <f>'Detail-Hires After 8-29-03'!C7+'Detail-Hires After 8-29-03'!D7+'Detail-Hires After 8-29-03'!E7+'Detail-Hires After 8-29-03'!F7</f>
        <v>8.1140000000000004E-2</v>
      </c>
      <c r="D32" s="10">
        <f>'Detail-Hires After 8-29-03'!B27+'Detail-Hires After 8-29-03'!C27+'Detail-Hires After 8-29-03'!D27</f>
        <v>1352.43</v>
      </c>
      <c r="E32" s="9"/>
      <c r="F32" s="2">
        <f>'Detail-Hires After 8-29-03'!C7+'Detail-Hires After 8-29-03'!D7+'Detail-Hires After 8-29-03'!E7+'Detail-Hires After 8-29-03'!F7</f>
        <v>8.1140000000000004E-2</v>
      </c>
      <c r="G32" s="10">
        <f>'Detail-Hires After 8-29-03'!C27</f>
        <v>2.4300000000000002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3"/>
      <c r="B33" s="8" t="s">
        <v>2</v>
      </c>
      <c r="C33" s="2">
        <f>'Detail-Hires After 8-29-03'!C8+'Detail-Hires After 8-29-03'!D8+'Detail-Hires After 8-29-03'!E8+'Detail-Hires After 8-29-03'!F8</f>
        <v>8.1140000000000004E-2</v>
      </c>
      <c r="D33" s="10">
        <f>'Detail-Hires After 8-29-03'!B28+'Detail-Hires After 8-29-03'!C28+'Detail-Hires After 8-29-03'!D28</f>
        <v>1352.43</v>
      </c>
      <c r="E33" s="9"/>
      <c r="F33" s="2">
        <f>'Detail-Hires After 8-29-03'!C8+'Detail-Hires After 8-29-03'!D8+'Detail-Hires After 8-29-03'!E8+'Detail-Hires After 8-29-03'!F8</f>
        <v>8.1140000000000004E-2</v>
      </c>
      <c r="G33" s="10">
        <f>'Detail-Hires After 8-29-03'!C28</f>
        <v>2.4300000000000002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3"/>
      <c r="B34" s="8" t="s">
        <v>3</v>
      </c>
      <c r="C34" s="2">
        <f>'Detail-Hires After 8-29-03'!C9+'Detail-Hires After 8-29-03'!D9+'Detail-Hires After 8-29-03'!E9+'Detail-Hires After 8-29-03'!F9</f>
        <v>8.133E-2</v>
      </c>
      <c r="D34" s="10">
        <f>'Detail-Hires After 8-29-03'!B29+'Detail-Hires After 8-29-03'!C29+'Detail-Hires After 8-29-03'!D29</f>
        <v>1352.43</v>
      </c>
      <c r="E34" s="9"/>
      <c r="F34" s="2">
        <f>'Detail-Hires After 8-29-03'!C9+'Detail-Hires After 8-29-03'!D9+'Detail-Hires After 8-29-03'!E9+'Detail-Hires After 8-29-03'!F9</f>
        <v>8.133E-2</v>
      </c>
      <c r="G34" s="10">
        <f>'Detail-Hires After 8-29-03'!C29</f>
        <v>2.4300000000000002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3"/>
      <c r="B35" s="8" t="s">
        <v>4</v>
      </c>
      <c r="C35" s="2">
        <f>'Detail-Hires After 8-29-03'!C10+'Detail-Hires After 8-29-03'!D10+'Detail-Hires After 8-29-03'!E10+'Detail-Hires After 8-29-03'!F10</f>
        <v>8.133E-2</v>
      </c>
      <c r="D35" s="10">
        <f>'Detail-Hires After 8-29-03'!B30+'Detail-Hires After 8-29-03'!C30+'Detail-Hires After 8-29-03'!D30</f>
        <v>1352.43</v>
      </c>
      <c r="E35" s="9"/>
      <c r="F35" s="2">
        <f>'Detail-Hires After 8-29-03'!C10+'Detail-Hires After 8-29-03'!D10+'Detail-Hires After 8-29-03'!E10+'Detail-Hires After 8-29-03'!F10</f>
        <v>8.133E-2</v>
      </c>
      <c r="G35" s="10">
        <f>'Detail-Hires After 8-29-03'!C30</f>
        <v>2.4300000000000002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3"/>
      <c r="B36" s="8" t="s">
        <v>5</v>
      </c>
      <c r="C36" s="2">
        <f>'Detail-Hires After 8-29-03'!C11+'Detail-Hires After 8-29-03'!D11+'Detail-Hires After 8-29-03'!E11+'Detail-Hires After 8-29-03'!F11</f>
        <v>8.133E-2</v>
      </c>
      <c r="D36" s="10">
        <f>'Detail-Hires After 8-29-03'!B31+'Detail-Hires After 8-29-03'!C31+'Detail-Hires After 8-29-03'!D31</f>
        <v>1352.43</v>
      </c>
      <c r="E36" s="9"/>
      <c r="F36" s="2">
        <f>'Detail-Hires After 8-29-03'!C11+'Detail-Hires After 8-29-03'!D11+'Detail-Hires After 8-29-03'!E11+'Detail-Hires After 8-29-03'!F11</f>
        <v>8.133E-2</v>
      </c>
      <c r="G36" s="10">
        <f>'Detail-Hires After 8-29-03'!C31</f>
        <v>2.4300000000000002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3"/>
      <c r="B37" s="8" t="s">
        <v>6</v>
      </c>
      <c r="C37" s="2">
        <f>'Detail-Hires After 8-29-03'!C12+'Detail-Hires After 8-29-03'!D12+'Detail-Hires After 8-29-03'!E12+'Detail-Hires After 8-29-03'!F12</f>
        <v>8.133E-2</v>
      </c>
      <c r="D37" s="10">
        <f>'Detail-Hires After 8-29-03'!B32+'Detail-Hires After 8-29-03'!C32+'Detail-Hires After 8-29-03'!D32</f>
        <v>1385.98</v>
      </c>
      <c r="E37" s="9"/>
      <c r="F37" s="2">
        <f>'Detail-Hires After 8-29-03'!C12+'Detail-Hires After 8-29-03'!D12+'Detail-Hires After 8-29-03'!E12+'Detail-Hires After 8-29-03'!F12</f>
        <v>8.133E-2</v>
      </c>
      <c r="G37" s="10">
        <f>'Detail-Hires After 8-29-03'!C32</f>
        <v>2.08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3"/>
      <c r="B38" s="8" t="s">
        <v>7</v>
      </c>
      <c r="C38" s="2">
        <f>'Detail-Hires After 8-29-03'!C13+'Detail-Hires After 8-29-03'!D13+'Detail-Hires After 8-29-03'!E13+'Detail-Hires After 8-29-03'!F13</f>
        <v>8.133E-2</v>
      </c>
      <c r="D38" s="10">
        <f>'Detail-Hires After 8-29-03'!B33+'Detail-Hires After 8-29-03'!C33+'Detail-Hires After 8-29-03'!D33</f>
        <v>1385.98</v>
      </c>
      <c r="E38" s="9"/>
      <c r="F38" s="2">
        <f>'Detail-Hires After 8-29-03'!C13+'Detail-Hires After 8-29-03'!D13+'Detail-Hires After 8-29-03'!E13+'Detail-Hires After 8-29-03'!F13</f>
        <v>8.133E-2</v>
      </c>
      <c r="G38" s="10">
        <f>'Detail-Hires After 8-29-03'!C33</f>
        <v>2.08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3"/>
      <c r="B39" s="8" t="s">
        <v>8</v>
      </c>
      <c r="C39" s="2">
        <f>'Detail-Hires After 8-29-03'!C14+'Detail-Hires After 8-29-03'!D14+'Detail-Hires After 8-29-03'!E14+'Detail-Hires After 8-29-03'!F14</f>
        <v>8.133E-2</v>
      </c>
      <c r="D39" s="10">
        <f>'Detail-Hires After 8-29-03'!B34+'Detail-Hires After 8-29-03'!C34+'Detail-Hires After 8-29-03'!D34</f>
        <v>1385.98</v>
      </c>
      <c r="E39" s="9"/>
      <c r="F39" s="2">
        <f>'Detail-Hires After 8-29-03'!C14+'Detail-Hires After 8-29-03'!D14+'Detail-Hires After 8-29-03'!E14+'Detail-Hires After 8-29-03'!F14</f>
        <v>8.133E-2</v>
      </c>
      <c r="G39" s="10">
        <f>'Detail-Hires After 8-29-03'!C34</f>
        <v>2.08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3"/>
      <c r="B40" s="8" t="s">
        <v>9</v>
      </c>
      <c r="C40" s="2">
        <f>'Detail-Hires After 8-29-03'!C15+'Detail-Hires After 8-29-03'!D15+'Detail-Hires After 8-29-03'!E15+'Detail-Hires After 8-29-03'!F15</f>
        <v>8.133E-2</v>
      </c>
      <c r="D40" s="10">
        <f>'Detail-Hires After 8-29-03'!B35+'Detail-Hires After 8-29-03'!C35+'Detail-Hires After 8-29-03'!D35</f>
        <v>1385.98</v>
      </c>
      <c r="E40" s="9"/>
      <c r="F40" s="2">
        <f>'Detail-Hires After 8-29-03'!C15+'Detail-Hires After 8-29-03'!D15+'Detail-Hires After 8-29-03'!E15+'Detail-Hires After 8-29-03'!F15</f>
        <v>8.133E-2</v>
      </c>
      <c r="G40" s="10">
        <f>'Detail-Hires After 8-29-03'!C35</f>
        <v>2.08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3"/>
      <c r="B41" s="8" t="s">
        <v>10</v>
      </c>
      <c r="C41" s="2">
        <f>'Detail-Hires After 8-29-03'!C16+'Detail-Hires After 8-29-03'!D16+'Detail-Hires After 8-29-03'!E16+'Detail-Hires After 8-29-03'!F16</f>
        <v>8.133E-2</v>
      </c>
      <c r="D41" s="10">
        <f>'Detail-Hires After 8-29-03'!B36+'Detail-Hires After 8-29-03'!C36+'Detail-Hires After 8-29-03'!D36</f>
        <v>1385.98</v>
      </c>
      <c r="E41" s="9"/>
      <c r="F41" s="2">
        <f>'Detail-Hires After 8-29-03'!C16+'Detail-Hires After 8-29-03'!D16+'Detail-Hires After 8-29-03'!E16+'Detail-Hires After 8-29-03'!F16</f>
        <v>8.133E-2</v>
      </c>
      <c r="G41" s="10">
        <f>'Detail-Hires After 8-29-03'!C36</f>
        <v>2.08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3"/>
      <c r="B42" s="8" t="s">
        <v>11</v>
      </c>
      <c r="C42" s="29">
        <f>'Detail-Hires After 8-29-03'!C17+'Detail-Hires After 8-29-03'!D17+'Detail-Hires After 8-29-03'!E17+'Detail-Hires After 8-29-03'!F17</f>
        <v>8.133E-2</v>
      </c>
      <c r="D42" s="4">
        <f>'Detail-Hires After 8-29-03'!B37+'Detail-Hires After 8-29-03'!C37+'Detail-Hires After 8-29-03'!D37</f>
        <v>1385.98</v>
      </c>
      <c r="E42" s="9"/>
      <c r="F42" s="29">
        <f>'Detail-Hires After 8-29-03'!C17+'Detail-Hires After 8-29-03'!D17+'Detail-Hires After 8-29-03'!E17+'Detail-Hires After 8-29-03'!F17</f>
        <v>8.133E-2</v>
      </c>
      <c r="G42" s="4">
        <f>'Detail-Hires After 8-29-03'!C37</f>
        <v>2.08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3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3"/>
      <c r="B44" s="11" t="s">
        <v>14</v>
      </c>
      <c r="C44" s="12">
        <f>SUM(C31:C42)/12</f>
        <v>8.1282500000000008E-2</v>
      </c>
      <c r="D44" s="13">
        <f>SUM(D31:D42)/12</f>
        <v>1369.2049999999999</v>
      </c>
      <c r="E44" s="9"/>
      <c r="F44" s="12">
        <f>SUM(F31:F42)/12</f>
        <v>8.1282500000000008E-2</v>
      </c>
      <c r="G44" s="13">
        <f>SUM(G31:G42)/12</f>
        <v>2.2549999999999994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3"/>
      <c r="B45" s="11" t="s">
        <v>15</v>
      </c>
      <c r="C45" s="6"/>
      <c r="D45" s="7">
        <f>SUM(D31:D42)</f>
        <v>16430.46</v>
      </c>
      <c r="E45" s="9"/>
      <c r="F45" s="6"/>
      <c r="G45" s="7">
        <f>SUM(G31:G42)</f>
        <v>27.059999999999995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3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3"/>
      <c r="B48" s="8"/>
      <c r="C48" s="109" t="s">
        <v>38</v>
      </c>
      <c r="D48" s="109"/>
      <c r="E48" s="5"/>
      <c r="F48" s="109" t="s">
        <v>16</v>
      </c>
      <c r="G48" s="109"/>
      <c r="H48" s="9"/>
      <c r="I48" s="109"/>
      <c r="J48" s="109"/>
      <c r="K48" s="6"/>
      <c r="L48" s="109"/>
      <c r="M48" s="112"/>
    </row>
    <row r="49" spans="1:13" x14ac:dyDescent="0.2">
      <c r="A49" s="113"/>
      <c r="B49" s="8"/>
      <c r="C49" s="109" t="s">
        <v>25</v>
      </c>
      <c r="D49" s="109"/>
      <c r="E49" s="5"/>
      <c r="F49" s="109" t="s">
        <v>25</v>
      </c>
      <c r="G49" s="109"/>
      <c r="H49" s="9"/>
      <c r="I49" s="109"/>
      <c r="J49" s="109"/>
      <c r="K49" s="6"/>
      <c r="L49" s="109"/>
      <c r="M49" s="112"/>
    </row>
    <row r="50" spans="1:13" x14ac:dyDescent="0.2">
      <c r="A50" s="113"/>
      <c r="B50" s="8"/>
      <c r="C50" s="109" t="s">
        <v>17</v>
      </c>
      <c r="D50" s="109"/>
      <c r="E50" s="9"/>
      <c r="F50" s="109" t="s">
        <v>18</v>
      </c>
      <c r="G50" s="109"/>
      <c r="H50" s="9"/>
      <c r="I50" s="109"/>
      <c r="J50" s="109"/>
      <c r="K50" s="6"/>
      <c r="L50" s="109"/>
      <c r="M50" s="112"/>
    </row>
    <row r="51" spans="1:13" x14ac:dyDescent="0.2">
      <c r="A51" s="113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3"/>
      <c r="B52" s="8" t="s">
        <v>0</v>
      </c>
      <c r="C52" s="2">
        <f>'Detail-Hires After 8-29-03'!G6</f>
        <v>0.27883999999999998</v>
      </c>
      <c r="D52" s="10">
        <f>'Detail-Hires After 8-29-03'!B26+'Detail-Hires After 8-29-03'!C26+'Detail-Hires After 8-29-03'!E26+'Detail-Hires After 8-29-03'!D26</f>
        <v>1352.43</v>
      </c>
      <c r="E52" s="9"/>
      <c r="F52" s="2">
        <f>'Detail-Hires After 8-29-03'!G6</f>
        <v>0.27883999999999998</v>
      </c>
      <c r="G52" s="10">
        <f>'Detail-Hires After 8-29-03'!C26+'Detail-Hires After 8-29-03'!E26</f>
        <v>2.4300000000000002</v>
      </c>
      <c r="H52" s="9"/>
      <c r="I52" s="2"/>
      <c r="J52" s="3"/>
      <c r="K52" s="9"/>
      <c r="L52" s="2"/>
      <c r="M52" s="25"/>
    </row>
    <row r="53" spans="1:13" x14ac:dyDescent="0.2">
      <c r="A53" s="113"/>
      <c r="B53" s="8" t="s">
        <v>1</v>
      </c>
      <c r="C53" s="2">
        <f>'Detail-Hires After 8-29-03'!G7</f>
        <v>0.27883999999999998</v>
      </c>
      <c r="D53" s="10">
        <f>'Detail-Hires After 8-29-03'!B27+'Detail-Hires After 8-29-03'!C27+'Detail-Hires After 8-29-03'!E27+'Detail-Hires After 8-29-03'!D27</f>
        <v>1352.43</v>
      </c>
      <c r="E53" s="9"/>
      <c r="F53" s="2">
        <f>'Detail-Hires After 8-29-03'!G7</f>
        <v>0.27883999999999998</v>
      </c>
      <c r="G53" s="10">
        <f>'Detail-Hires After 8-29-03'!C27+'Detail-Hires After 8-29-03'!E27</f>
        <v>2.4300000000000002</v>
      </c>
      <c r="H53" s="9"/>
      <c r="I53" s="2"/>
      <c r="J53" s="10"/>
      <c r="K53" s="9"/>
      <c r="L53" s="2"/>
      <c r="M53" s="26"/>
    </row>
    <row r="54" spans="1:13" x14ac:dyDescent="0.2">
      <c r="A54" s="113"/>
      <c r="B54" s="8" t="s">
        <v>2</v>
      </c>
      <c r="C54" s="2">
        <f>'Detail-Hires After 8-29-03'!G8</f>
        <v>0.27883999999999998</v>
      </c>
      <c r="D54" s="10">
        <f>'Detail-Hires After 8-29-03'!B28+'Detail-Hires After 8-29-03'!C28+'Detail-Hires After 8-29-03'!E28+'Detail-Hires After 8-29-03'!D28</f>
        <v>1352.43</v>
      </c>
      <c r="E54" s="9"/>
      <c r="F54" s="2">
        <f>'Detail-Hires After 8-29-03'!G8</f>
        <v>0.27883999999999998</v>
      </c>
      <c r="G54" s="10">
        <f>'Detail-Hires After 8-29-03'!C28+'Detail-Hires After 8-29-03'!E28</f>
        <v>2.4300000000000002</v>
      </c>
      <c r="H54" s="9"/>
      <c r="I54" s="2"/>
      <c r="J54" s="10"/>
      <c r="K54" s="9"/>
      <c r="L54" s="2"/>
      <c r="M54" s="26"/>
    </row>
    <row r="55" spans="1:13" x14ac:dyDescent="0.2">
      <c r="A55" s="113"/>
      <c r="B55" s="8" t="s">
        <v>3</v>
      </c>
      <c r="C55" s="2">
        <f>'Detail-Hires After 8-29-03'!G9</f>
        <v>0.27903</v>
      </c>
      <c r="D55" s="10">
        <f>'Detail-Hires After 8-29-03'!B29+'Detail-Hires After 8-29-03'!C29+'Detail-Hires After 8-29-03'!E29+'Detail-Hires After 8-29-03'!D29</f>
        <v>1352.43</v>
      </c>
      <c r="E55" s="9"/>
      <c r="F55" s="2">
        <f>'Detail-Hires After 8-29-03'!G9</f>
        <v>0.27903</v>
      </c>
      <c r="G55" s="10">
        <f>'Detail-Hires After 8-29-03'!C29+'Detail-Hires After 8-29-03'!E29</f>
        <v>2.4300000000000002</v>
      </c>
      <c r="H55" s="9"/>
      <c r="I55" s="2"/>
      <c r="J55" s="10"/>
      <c r="K55" s="9"/>
      <c r="L55" s="2"/>
      <c r="M55" s="26"/>
    </row>
    <row r="56" spans="1:13" x14ac:dyDescent="0.2">
      <c r="A56" s="113"/>
      <c r="B56" s="8" t="s">
        <v>4</v>
      </c>
      <c r="C56" s="2">
        <f>'Detail-Hires After 8-29-03'!G10</f>
        <v>0.27903</v>
      </c>
      <c r="D56" s="10">
        <f>'Detail-Hires After 8-29-03'!B30+'Detail-Hires After 8-29-03'!C30+'Detail-Hires After 8-29-03'!E30+'Detail-Hires After 8-29-03'!D30</f>
        <v>1352.43</v>
      </c>
      <c r="E56" s="9"/>
      <c r="F56" s="2">
        <f>'Detail-Hires After 8-29-03'!G10</f>
        <v>0.27903</v>
      </c>
      <c r="G56" s="10">
        <f>'Detail-Hires After 8-29-03'!C30+'Detail-Hires After 8-29-03'!E30</f>
        <v>2.4300000000000002</v>
      </c>
      <c r="H56" s="9"/>
      <c r="I56" s="2"/>
      <c r="J56" s="10"/>
      <c r="K56" s="9"/>
      <c r="L56" s="2"/>
      <c r="M56" s="26"/>
    </row>
    <row r="57" spans="1:13" x14ac:dyDescent="0.2">
      <c r="A57" s="113"/>
      <c r="B57" s="8" t="s">
        <v>5</v>
      </c>
      <c r="C57" s="2">
        <f>'Detail-Hires After 8-29-03'!G11</f>
        <v>0.27903</v>
      </c>
      <c r="D57" s="10">
        <f>'Detail-Hires After 8-29-03'!B31+'Detail-Hires After 8-29-03'!C31+'Detail-Hires After 8-29-03'!E31+'Detail-Hires After 8-29-03'!D31</f>
        <v>1352.43</v>
      </c>
      <c r="E57" s="9"/>
      <c r="F57" s="2">
        <f>'Detail-Hires After 8-29-03'!G11</f>
        <v>0.27903</v>
      </c>
      <c r="G57" s="10">
        <f>'Detail-Hires After 8-29-03'!C31+'Detail-Hires After 8-29-03'!E31</f>
        <v>2.4300000000000002</v>
      </c>
      <c r="H57" s="9"/>
      <c r="I57" s="2"/>
      <c r="J57" s="10"/>
      <c r="K57" s="9"/>
      <c r="L57" s="2"/>
      <c r="M57" s="26"/>
    </row>
    <row r="58" spans="1:13" x14ac:dyDescent="0.2">
      <c r="A58" s="113"/>
      <c r="B58" s="8" t="s">
        <v>6</v>
      </c>
      <c r="C58" s="2">
        <f>'Detail-Hires After 8-29-03'!G12</f>
        <v>0.27903</v>
      </c>
      <c r="D58" s="10">
        <f>'Detail-Hires After 8-29-03'!B32+'Detail-Hires After 8-29-03'!C32+'Detail-Hires After 8-29-03'!E32+'Detail-Hires After 8-29-03'!D32</f>
        <v>1385.98</v>
      </c>
      <c r="E58" s="9"/>
      <c r="F58" s="2">
        <f>'Detail-Hires After 8-29-03'!G12</f>
        <v>0.27903</v>
      </c>
      <c r="G58" s="10">
        <f>'Detail-Hires After 8-29-03'!C32+'Detail-Hires After 8-29-03'!E32</f>
        <v>2.08</v>
      </c>
      <c r="H58" s="9"/>
      <c r="I58" s="23"/>
      <c r="J58" s="10"/>
      <c r="K58" s="9"/>
      <c r="L58" s="23"/>
      <c r="M58" s="26"/>
    </row>
    <row r="59" spans="1:13" x14ac:dyDescent="0.2">
      <c r="A59" s="113"/>
      <c r="B59" s="8" t="s">
        <v>7</v>
      </c>
      <c r="C59" s="2">
        <f>'Detail-Hires After 8-29-03'!G13</f>
        <v>0.27903</v>
      </c>
      <c r="D59" s="10">
        <f>'Detail-Hires After 8-29-03'!B33+'Detail-Hires After 8-29-03'!C33+'Detail-Hires After 8-29-03'!E33+'Detail-Hires After 8-29-03'!D33</f>
        <v>1385.98</v>
      </c>
      <c r="E59" s="9"/>
      <c r="F59" s="2">
        <f>'Detail-Hires After 8-29-03'!G13</f>
        <v>0.27903</v>
      </c>
      <c r="G59" s="10">
        <f>'Detail-Hires After 8-29-03'!C33+'Detail-Hires After 8-29-03'!E33</f>
        <v>2.08</v>
      </c>
      <c r="H59" s="9"/>
      <c r="I59" s="23"/>
      <c r="J59" s="10"/>
      <c r="K59" s="9"/>
      <c r="L59" s="23"/>
      <c r="M59" s="26"/>
    </row>
    <row r="60" spans="1:13" x14ac:dyDescent="0.2">
      <c r="A60" s="113"/>
      <c r="B60" s="8" t="s">
        <v>8</v>
      </c>
      <c r="C60" s="2">
        <f>'Detail-Hires After 8-29-03'!G14</f>
        <v>0.27903</v>
      </c>
      <c r="D60" s="10">
        <f>'Detail-Hires After 8-29-03'!B34+'Detail-Hires After 8-29-03'!C34+'Detail-Hires After 8-29-03'!E34+'Detail-Hires After 8-29-03'!D34</f>
        <v>1385.98</v>
      </c>
      <c r="E60" s="9"/>
      <c r="F60" s="2">
        <f>'Detail-Hires After 8-29-03'!G14</f>
        <v>0.27903</v>
      </c>
      <c r="G60" s="10">
        <f>'Detail-Hires After 8-29-03'!C34+'Detail-Hires After 8-29-03'!E34</f>
        <v>2.08</v>
      </c>
      <c r="H60" s="9"/>
      <c r="I60" s="23"/>
      <c r="J60" s="10"/>
      <c r="K60" s="9"/>
      <c r="L60" s="23"/>
      <c r="M60" s="26"/>
    </row>
    <row r="61" spans="1:13" x14ac:dyDescent="0.2">
      <c r="A61" s="113"/>
      <c r="B61" s="8" t="s">
        <v>9</v>
      </c>
      <c r="C61" s="2">
        <f>'Detail-Hires After 8-29-03'!G15</f>
        <v>0.27903</v>
      </c>
      <c r="D61" s="10">
        <f>'Detail-Hires After 8-29-03'!B35+'Detail-Hires After 8-29-03'!C35+'Detail-Hires After 8-29-03'!E35+'Detail-Hires After 8-29-03'!D35</f>
        <v>1385.98</v>
      </c>
      <c r="E61" s="9"/>
      <c r="F61" s="2">
        <f>'Detail-Hires After 8-29-03'!G15</f>
        <v>0.27903</v>
      </c>
      <c r="G61" s="10">
        <f>'Detail-Hires After 8-29-03'!C35+'Detail-Hires After 8-29-03'!E35</f>
        <v>2.08</v>
      </c>
      <c r="H61" s="9"/>
      <c r="I61" s="23"/>
      <c r="J61" s="10"/>
      <c r="K61" s="9"/>
      <c r="L61" s="23"/>
      <c r="M61" s="26"/>
    </row>
    <row r="62" spans="1:13" x14ac:dyDescent="0.2">
      <c r="A62" s="113"/>
      <c r="B62" s="8" t="s">
        <v>10</v>
      </c>
      <c r="C62" s="2">
        <f>'Detail-Hires After 8-29-03'!G16</f>
        <v>0.27903</v>
      </c>
      <c r="D62" s="10">
        <f>'Detail-Hires After 8-29-03'!B36+'Detail-Hires After 8-29-03'!C36+'Detail-Hires After 8-29-03'!E36+'Detail-Hires After 8-29-03'!D36</f>
        <v>1385.98</v>
      </c>
      <c r="E62" s="9"/>
      <c r="F62" s="2">
        <f>'Detail-Hires After 8-29-03'!G16</f>
        <v>0.27903</v>
      </c>
      <c r="G62" s="10">
        <f>'Detail-Hires After 8-29-03'!C36+'Detail-Hires After 8-29-03'!E36</f>
        <v>2.08</v>
      </c>
      <c r="H62" s="9"/>
      <c r="I62" s="23"/>
      <c r="J62" s="10"/>
      <c r="K62" s="9"/>
      <c r="L62" s="23"/>
      <c r="M62" s="26"/>
    </row>
    <row r="63" spans="1:13" x14ac:dyDescent="0.2">
      <c r="A63" s="113"/>
      <c r="B63" s="8" t="s">
        <v>11</v>
      </c>
      <c r="C63" s="29">
        <f>'Detail-Hires After 8-29-03'!G17</f>
        <v>0.27903</v>
      </c>
      <c r="D63" s="4">
        <f>'Detail-Hires After 8-29-03'!B37+'Detail-Hires After 8-29-03'!C37+'Detail-Hires After 8-29-03'!E37+'Detail-Hires After 8-29-03'!D37</f>
        <v>1385.98</v>
      </c>
      <c r="E63" s="9"/>
      <c r="F63" s="2">
        <f>'Detail-Hires After 8-29-03'!G17</f>
        <v>0.27903</v>
      </c>
      <c r="G63" s="4">
        <f>'Detail-Hires After 8-29-03'!C37+'Detail-Hires After 8-29-03'!E37</f>
        <v>2.08</v>
      </c>
      <c r="H63" s="9"/>
      <c r="I63" s="23"/>
      <c r="J63" s="10"/>
      <c r="K63" s="9"/>
      <c r="L63" s="23"/>
      <c r="M63" s="26"/>
    </row>
    <row r="64" spans="1:13" x14ac:dyDescent="0.2">
      <c r="A64" s="113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4" x14ac:dyDescent="0.2">
      <c r="A65" s="113"/>
      <c r="B65" s="11" t="s">
        <v>14</v>
      </c>
      <c r="C65" s="12">
        <f>SUM(C52:C63)/12</f>
        <v>0.27898250000000008</v>
      </c>
      <c r="D65" s="13">
        <f>SUM(D52:D63)/12</f>
        <v>1369.2049999999999</v>
      </c>
      <c r="E65" s="6"/>
      <c r="F65" s="12">
        <f>SUM(F52:F63)/12</f>
        <v>0.27898250000000008</v>
      </c>
      <c r="G65" s="13">
        <f>SUM(G52:G63)/12</f>
        <v>2.2549999999999994</v>
      </c>
      <c r="H65" s="9"/>
      <c r="I65" s="12"/>
      <c r="J65" s="13"/>
      <c r="K65" s="6"/>
      <c r="L65" s="12"/>
      <c r="M65" s="27"/>
    </row>
    <row r="66" spans="1:14" ht="13.5" thickBot="1" x14ac:dyDescent="0.25">
      <c r="A66" s="113"/>
      <c r="B66" s="11" t="s">
        <v>15</v>
      </c>
      <c r="C66" s="6"/>
      <c r="D66" s="7">
        <f>SUM(D52:D63)</f>
        <v>16430.46</v>
      </c>
      <c r="E66" s="6"/>
      <c r="F66" s="6"/>
      <c r="G66" s="7">
        <f>SUM(G52:G63)</f>
        <v>27.059999999999995</v>
      </c>
      <c r="H66" s="9"/>
      <c r="I66" s="6"/>
      <c r="J66" s="21"/>
      <c r="K66" s="6"/>
      <c r="L66" s="6"/>
      <c r="M66" s="30"/>
    </row>
    <row r="67" spans="1:14" ht="5.0999999999999996" customHeight="1" thickTop="1" x14ac:dyDescent="0.2">
      <c r="A67" s="1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4" ht="5.0999999999999996" customHeight="1" x14ac:dyDescent="0.2">
      <c r="A68" s="113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4" ht="14.25" x14ac:dyDescent="0.2">
      <c r="A69" s="113"/>
      <c r="B69" s="8"/>
      <c r="C69" s="109" t="s">
        <v>69</v>
      </c>
      <c r="D69" s="109"/>
      <c r="E69" s="6"/>
      <c r="F69" s="109" t="s">
        <v>30</v>
      </c>
      <c r="G69" s="109"/>
      <c r="H69" s="9"/>
      <c r="I69" s="109" t="s">
        <v>70</v>
      </c>
      <c r="J69" s="109"/>
      <c r="K69" s="9"/>
      <c r="L69" s="9"/>
      <c r="M69" s="20"/>
    </row>
    <row r="70" spans="1:14" x14ac:dyDescent="0.2">
      <c r="A70" s="113"/>
      <c r="B70" s="8"/>
      <c r="C70" s="111" t="s">
        <v>29</v>
      </c>
      <c r="D70" s="111"/>
      <c r="E70" s="6"/>
      <c r="F70" s="111" t="s">
        <v>31</v>
      </c>
      <c r="G70" s="111"/>
      <c r="H70" s="9"/>
      <c r="I70" s="111" t="s">
        <v>27</v>
      </c>
      <c r="J70" s="111"/>
      <c r="K70" s="9"/>
      <c r="M70" s="20"/>
    </row>
    <row r="71" spans="1:14" x14ac:dyDescent="0.2">
      <c r="A71" s="113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4" x14ac:dyDescent="0.2">
      <c r="A72" s="113"/>
      <c r="B72" s="8" t="s">
        <v>0</v>
      </c>
      <c r="C72" s="2">
        <f>'Detail-Hires After 8-29-03'!F6</f>
        <v>3.14E-3</v>
      </c>
      <c r="D72" s="10">
        <f>'Detail-Hires After 8-29-03'!C26</f>
        <v>2.4300000000000002</v>
      </c>
      <c r="E72" s="9"/>
      <c r="F72" s="2">
        <f>'Detail-Hires After 8-29-03'!F6</f>
        <v>3.14E-3</v>
      </c>
      <c r="G72" s="10">
        <f>'Detail-Hires After 8-29-03'!C26</f>
        <v>2.4300000000000002</v>
      </c>
      <c r="H72" s="9"/>
      <c r="I72" s="2">
        <f>'Detail-Hires After 8-29-03'!C6+'Detail-Hires After 8-29-03'!D6+'Detail-Hires After 8-29-03'!E6+'Detail-Hires After 8-29-03'!F6</f>
        <v>8.1140000000000004E-2</v>
      </c>
      <c r="J72" s="10">
        <f>'Detail-Hires After 8-29-03'!C26</f>
        <v>2.4300000000000002</v>
      </c>
      <c r="K72" s="9"/>
      <c r="M72" s="20"/>
    </row>
    <row r="73" spans="1:14" x14ac:dyDescent="0.2">
      <c r="A73" s="113"/>
      <c r="B73" s="8" t="s">
        <v>1</v>
      </c>
      <c r="C73" s="2">
        <f>'Detail-Hires After 8-29-03'!F7</f>
        <v>3.14E-3</v>
      </c>
      <c r="D73" s="10">
        <f>'Detail-Hires After 8-29-03'!C27</f>
        <v>2.4300000000000002</v>
      </c>
      <c r="E73" s="9"/>
      <c r="F73" s="2">
        <f>'Detail-Hires After 8-29-03'!F7</f>
        <v>3.14E-3</v>
      </c>
      <c r="G73" s="10">
        <f>'Detail-Hires After 8-29-03'!C27</f>
        <v>2.4300000000000002</v>
      </c>
      <c r="H73" s="9"/>
      <c r="I73" s="2">
        <f>'Detail-Hires After 8-29-03'!C7+'Detail-Hires After 8-29-03'!D7+'Detail-Hires After 8-29-03'!E7+'Detail-Hires After 8-29-03'!F7</f>
        <v>8.1140000000000004E-2</v>
      </c>
      <c r="J73" s="10">
        <f>'Detail-Hires After 8-29-03'!C27</f>
        <v>2.4300000000000002</v>
      </c>
      <c r="K73" s="9"/>
      <c r="M73" s="20"/>
    </row>
    <row r="74" spans="1:14" x14ac:dyDescent="0.2">
      <c r="A74" s="113"/>
      <c r="B74" s="8" t="s">
        <v>2</v>
      </c>
      <c r="C74" s="2">
        <f>'Detail-Hires After 8-29-03'!F8</f>
        <v>3.14E-3</v>
      </c>
      <c r="D74" s="10">
        <f>'Detail-Hires After 8-29-03'!C28</f>
        <v>2.4300000000000002</v>
      </c>
      <c r="E74" s="9"/>
      <c r="F74" s="2">
        <f>'Detail-Hires After 8-29-03'!F8</f>
        <v>3.14E-3</v>
      </c>
      <c r="G74" s="10">
        <f>'Detail-Hires After 8-29-03'!C28</f>
        <v>2.4300000000000002</v>
      </c>
      <c r="H74" s="9"/>
      <c r="I74" s="2">
        <f>'Detail-Hires After 8-29-03'!C8+'Detail-Hires After 8-29-03'!D8+'Detail-Hires After 8-29-03'!E8+'Detail-Hires After 8-29-03'!F8</f>
        <v>8.1140000000000004E-2</v>
      </c>
      <c r="J74" s="10">
        <f>'Detail-Hires After 8-29-03'!C28</f>
        <v>2.4300000000000002</v>
      </c>
      <c r="K74" s="9"/>
      <c r="L74" s="9"/>
      <c r="M74" s="20"/>
    </row>
    <row r="75" spans="1:14" x14ac:dyDescent="0.2">
      <c r="A75" s="113"/>
      <c r="B75" s="8" t="s">
        <v>3</v>
      </c>
      <c r="C75" s="2">
        <f>'Detail-Hires After 8-29-03'!F9</f>
        <v>3.3300000000000001E-3</v>
      </c>
      <c r="D75" s="10">
        <f>'Detail-Hires After 8-29-03'!C29</f>
        <v>2.4300000000000002</v>
      </c>
      <c r="E75" s="9"/>
      <c r="F75" s="2">
        <f>'Detail-Hires After 8-29-03'!F9</f>
        <v>3.3300000000000001E-3</v>
      </c>
      <c r="G75" s="10">
        <f>'Detail-Hires After 8-29-03'!C29</f>
        <v>2.4300000000000002</v>
      </c>
      <c r="H75" s="9"/>
      <c r="I75" s="2">
        <f>'Detail-Hires After 8-29-03'!C9+'Detail-Hires After 8-29-03'!D9+'Detail-Hires After 8-29-03'!E9+'Detail-Hires After 8-29-03'!F9</f>
        <v>8.133E-2</v>
      </c>
      <c r="J75" s="10">
        <f>'Detail-Hires After 8-29-03'!C29</f>
        <v>2.4300000000000002</v>
      </c>
      <c r="K75" s="9"/>
      <c r="L75" s="98" t="s">
        <v>93</v>
      </c>
      <c r="M75" s="99"/>
    </row>
    <row r="76" spans="1:14" x14ac:dyDescent="0.2">
      <c r="A76" s="113"/>
      <c r="B76" s="8" t="s">
        <v>4</v>
      </c>
      <c r="C76" s="2">
        <f>'Detail-Hires After 8-29-03'!F10</f>
        <v>3.3300000000000001E-3</v>
      </c>
      <c r="D76" s="10">
        <f>'Detail-Hires After 8-29-03'!C30</f>
        <v>2.4300000000000002</v>
      </c>
      <c r="E76" s="9"/>
      <c r="F76" s="2">
        <f>'Detail-Hires After 8-29-03'!F10</f>
        <v>3.3300000000000001E-3</v>
      </c>
      <c r="G76" s="10">
        <f>'Detail-Hires After 8-29-03'!C30</f>
        <v>2.4300000000000002</v>
      </c>
      <c r="H76" s="9"/>
      <c r="I76" s="2">
        <f>'Detail-Hires After 8-29-03'!C10+'Detail-Hires After 8-29-03'!D10+'Detail-Hires After 8-29-03'!E10+'Detail-Hires After 8-29-03'!F10</f>
        <v>8.133E-2</v>
      </c>
      <c r="J76" s="10">
        <f>'Detail-Hires After 8-29-03'!C30</f>
        <v>2.4300000000000002</v>
      </c>
      <c r="K76" s="9"/>
      <c r="L76" s="97" t="s">
        <v>94</v>
      </c>
      <c r="M76" s="96"/>
      <c r="N76" s="49"/>
    </row>
    <row r="77" spans="1:14" x14ac:dyDescent="0.2">
      <c r="A77" s="113"/>
      <c r="B77" s="8" t="s">
        <v>5</v>
      </c>
      <c r="C77" s="2">
        <f>'Detail-Hires After 8-29-03'!F11</f>
        <v>3.3300000000000001E-3</v>
      </c>
      <c r="D77" s="10">
        <f>'Detail-Hires After 8-29-03'!C31</f>
        <v>2.4300000000000002</v>
      </c>
      <c r="E77" s="9"/>
      <c r="F77" s="2">
        <f>'Detail-Hires After 8-29-03'!F11</f>
        <v>3.3300000000000001E-3</v>
      </c>
      <c r="G77" s="10">
        <f>'Detail-Hires After 8-29-03'!C31</f>
        <v>2.4300000000000002</v>
      </c>
      <c r="H77" s="9"/>
      <c r="I77" s="2">
        <f>'Detail-Hires After 8-29-03'!C11+'Detail-Hires After 8-29-03'!D11+'Detail-Hires After 8-29-03'!E11+'Detail-Hires After 8-29-03'!F11</f>
        <v>8.133E-2</v>
      </c>
      <c r="J77" s="10">
        <f>'Detail-Hires After 8-29-03'!C31</f>
        <v>2.4300000000000002</v>
      </c>
      <c r="K77" s="9"/>
      <c r="L77" s="97" t="s">
        <v>95</v>
      </c>
      <c r="M77" s="100"/>
    </row>
    <row r="78" spans="1:14" x14ac:dyDescent="0.2">
      <c r="A78" s="113"/>
      <c r="B78" s="8" t="s">
        <v>6</v>
      </c>
      <c r="C78" s="2">
        <f>'Detail-Hires After 8-29-03'!F12</f>
        <v>3.3300000000000001E-3</v>
      </c>
      <c r="D78" s="10">
        <f>'Detail-Hires After 8-29-03'!C32</f>
        <v>2.08</v>
      </c>
      <c r="E78" s="9"/>
      <c r="F78" s="2">
        <f>'Detail-Hires After 8-29-03'!F12</f>
        <v>3.3300000000000001E-3</v>
      </c>
      <c r="G78" s="10">
        <f>'Detail-Hires After 8-29-03'!C32</f>
        <v>2.08</v>
      </c>
      <c r="H78" s="9"/>
      <c r="I78" s="2">
        <f>'Detail-Hires After 8-29-03'!C12+'Detail-Hires After 8-29-03'!D12+'Detail-Hires After 8-29-03'!E12+'Detail-Hires After 8-29-03'!F12</f>
        <v>8.133E-2</v>
      </c>
      <c r="J78" s="10">
        <f>'Detail-Hires After 8-29-03'!C32</f>
        <v>2.08</v>
      </c>
      <c r="K78" s="9"/>
      <c r="L78" s="97" t="s">
        <v>96</v>
      </c>
      <c r="M78" s="100"/>
    </row>
    <row r="79" spans="1:14" x14ac:dyDescent="0.2">
      <c r="A79" s="113"/>
      <c r="B79" s="8" t="s">
        <v>7</v>
      </c>
      <c r="C79" s="2">
        <f>'Detail-Hires After 8-29-03'!F13</f>
        <v>3.3300000000000001E-3</v>
      </c>
      <c r="D79" s="10">
        <f>'Detail-Hires After 8-29-03'!C33</f>
        <v>2.08</v>
      </c>
      <c r="E79" s="9"/>
      <c r="F79" s="2">
        <f>'Detail-Hires After 8-29-03'!F13</f>
        <v>3.3300000000000001E-3</v>
      </c>
      <c r="G79" s="10">
        <f>'Detail-Hires After 8-29-03'!C33</f>
        <v>2.08</v>
      </c>
      <c r="H79" s="9"/>
      <c r="I79" s="2">
        <f>'Detail-Hires After 8-29-03'!C13+'Detail-Hires After 8-29-03'!D13+'Detail-Hires After 8-29-03'!E13+'Detail-Hires After 8-29-03'!F13</f>
        <v>8.133E-2</v>
      </c>
      <c r="J79" s="10">
        <f>'Detail-Hires After 8-29-03'!C33</f>
        <v>2.08</v>
      </c>
      <c r="K79" s="9"/>
      <c r="L79" s="101" t="s">
        <v>97</v>
      </c>
      <c r="M79" s="102"/>
    </row>
    <row r="80" spans="1:14" x14ac:dyDescent="0.2">
      <c r="A80" s="113"/>
      <c r="B80" s="8" t="s">
        <v>8</v>
      </c>
      <c r="C80" s="2">
        <f>'Detail-Hires After 8-29-03'!F14</f>
        <v>3.3300000000000001E-3</v>
      </c>
      <c r="D80" s="10">
        <f>'Detail-Hires After 8-29-03'!C34</f>
        <v>2.08</v>
      </c>
      <c r="E80" s="9"/>
      <c r="F80" s="2">
        <f>'Detail-Hires After 8-29-03'!F14</f>
        <v>3.3300000000000001E-3</v>
      </c>
      <c r="G80" s="10">
        <f>'Detail-Hires After 8-29-03'!C34</f>
        <v>2.08</v>
      </c>
      <c r="H80" s="9"/>
      <c r="I80" s="2">
        <f>'Detail-Hires After 8-29-03'!C14+'Detail-Hires After 8-29-03'!D14+'Detail-Hires After 8-29-03'!E14+'Detail-Hires After 8-29-03'!F14</f>
        <v>8.133E-2</v>
      </c>
      <c r="J80" s="10">
        <f>'Detail-Hires After 8-29-03'!C34</f>
        <v>2.08</v>
      </c>
      <c r="K80" s="9"/>
      <c r="L80" s="9"/>
      <c r="M80" s="20"/>
    </row>
    <row r="81" spans="1:13" x14ac:dyDescent="0.2">
      <c r="A81" s="113"/>
      <c r="B81" s="8" t="s">
        <v>9</v>
      </c>
      <c r="C81" s="2">
        <f>'Detail-Hires After 8-29-03'!F15</f>
        <v>3.3300000000000001E-3</v>
      </c>
      <c r="D81" s="10">
        <f>'Detail-Hires After 8-29-03'!C35</f>
        <v>2.08</v>
      </c>
      <c r="E81" s="9"/>
      <c r="F81" s="2">
        <f>'Detail-Hires After 8-29-03'!F15</f>
        <v>3.3300000000000001E-3</v>
      </c>
      <c r="G81" s="10">
        <f>'Detail-Hires After 8-29-03'!C35</f>
        <v>2.08</v>
      </c>
      <c r="H81" s="9"/>
      <c r="I81" s="2">
        <f>'Detail-Hires After 8-29-03'!C15+'Detail-Hires After 8-29-03'!D15+'Detail-Hires After 8-29-03'!E15+'Detail-Hires After 8-29-03'!F15</f>
        <v>8.133E-2</v>
      </c>
      <c r="J81" s="10">
        <f>'Detail-Hires After 8-29-03'!C35</f>
        <v>2.08</v>
      </c>
      <c r="K81" s="9"/>
      <c r="L81" s="9"/>
      <c r="M81" s="20"/>
    </row>
    <row r="82" spans="1:13" x14ac:dyDescent="0.2">
      <c r="A82" s="113"/>
      <c r="B82" s="8" t="s">
        <v>10</v>
      </c>
      <c r="C82" s="2">
        <f>'Detail-Hires After 8-29-03'!F16</f>
        <v>3.3300000000000001E-3</v>
      </c>
      <c r="D82" s="10">
        <f>'Detail-Hires After 8-29-03'!C36</f>
        <v>2.08</v>
      </c>
      <c r="E82" s="9"/>
      <c r="F82" s="2">
        <f>'Detail-Hires After 8-29-03'!F16</f>
        <v>3.3300000000000001E-3</v>
      </c>
      <c r="G82" s="10">
        <f>'Detail-Hires After 8-29-03'!C36</f>
        <v>2.08</v>
      </c>
      <c r="H82" s="9"/>
      <c r="I82" s="2">
        <f>'Detail-Hires After 8-29-03'!C16+'Detail-Hires After 8-29-03'!D16+'Detail-Hires After 8-29-03'!E16+'Detail-Hires After 8-29-03'!F16</f>
        <v>8.133E-2</v>
      </c>
      <c r="J82" s="10">
        <f>'Detail-Hires After 8-29-03'!C36</f>
        <v>2.08</v>
      </c>
      <c r="K82" s="9"/>
      <c r="L82" s="9"/>
      <c r="M82" s="20"/>
    </row>
    <row r="83" spans="1:13" x14ac:dyDescent="0.2">
      <c r="A83" s="113"/>
      <c r="B83" s="8" t="s">
        <v>11</v>
      </c>
      <c r="C83" s="29">
        <f>'Detail-Hires After 8-29-03'!F17</f>
        <v>3.3300000000000001E-3</v>
      </c>
      <c r="D83" s="4">
        <f>'Detail-Hires After 8-29-03'!C37</f>
        <v>2.08</v>
      </c>
      <c r="E83" s="9"/>
      <c r="F83" s="29">
        <f>'Detail-Hires After 8-29-03'!F17</f>
        <v>3.3300000000000001E-3</v>
      </c>
      <c r="G83" s="4">
        <f>'Detail-Hires After 8-29-03'!C37</f>
        <v>2.08</v>
      </c>
      <c r="H83" s="9"/>
      <c r="I83" s="2">
        <f>'Detail-Hires After 8-29-03'!C17+'Detail-Hires After 8-29-03'!D17+'Detail-Hires After 8-29-03'!E17+'Detail-Hires After 8-29-03'!F17</f>
        <v>8.133E-2</v>
      </c>
      <c r="J83" s="4">
        <f>'Detail-Hires After 8-29-03'!C37</f>
        <v>2.08</v>
      </c>
      <c r="K83" s="9"/>
      <c r="L83" s="9"/>
      <c r="M83" s="20"/>
    </row>
    <row r="84" spans="1:13" x14ac:dyDescent="0.2">
      <c r="A84" s="113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3"/>
      <c r="B85" s="11" t="s">
        <v>14</v>
      </c>
      <c r="C85" s="12">
        <f>SUM(C72:C83)/12</f>
        <v>3.2825000000000003E-3</v>
      </c>
      <c r="D85" s="13">
        <f>SUM(D72:D83)/12</f>
        <v>2.2549999999999994</v>
      </c>
      <c r="E85" s="6"/>
      <c r="F85" s="12">
        <f>SUM(F72:F83)/12</f>
        <v>3.2825000000000003E-3</v>
      </c>
      <c r="G85" s="13">
        <f>SUM(G72:G83)/12</f>
        <v>2.2549999999999994</v>
      </c>
      <c r="H85" s="9"/>
      <c r="I85" s="12">
        <f>SUM(I72:I83)/12</f>
        <v>8.1282500000000008E-2</v>
      </c>
      <c r="J85" s="13">
        <f>SUM(J72:J83)/12</f>
        <v>2.2549999999999994</v>
      </c>
      <c r="K85" s="9"/>
      <c r="L85" s="9"/>
      <c r="M85" s="20"/>
    </row>
    <row r="86" spans="1:13" ht="12.75" customHeight="1" thickBot="1" x14ac:dyDescent="0.25">
      <c r="A86" s="113"/>
      <c r="B86" s="11" t="s">
        <v>15</v>
      </c>
      <c r="C86" s="6"/>
      <c r="D86" s="7">
        <f>SUM(D72:D83)</f>
        <v>27.059999999999995</v>
      </c>
      <c r="E86" s="6"/>
      <c r="F86" s="6"/>
      <c r="G86" s="7">
        <f>SUM(G72:G83)</f>
        <v>27.059999999999995</v>
      </c>
      <c r="H86" s="9"/>
      <c r="I86" s="6"/>
      <c r="J86" s="7">
        <f>SUM(J72:J83)</f>
        <v>27.059999999999995</v>
      </c>
      <c r="K86" s="9"/>
      <c r="L86" s="9"/>
      <c r="M86" s="20"/>
    </row>
    <row r="87" spans="1:13" ht="5.0999999999999996" customHeight="1" thickTop="1" x14ac:dyDescent="0.2">
      <c r="A87" s="1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8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62</v>
      </c>
    </row>
    <row r="93" spans="1:13" x14ac:dyDescent="0.2">
      <c r="B93" t="s">
        <v>63</v>
      </c>
    </row>
    <row r="94" spans="1:13" x14ac:dyDescent="0.2">
      <c r="B94" t="s">
        <v>72</v>
      </c>
    </row>
    <row r="95" spans="1:13" x14ac:dyDescent="0.2">
      <c r="B95" t="s">
        <v>68</v>
      </c>
    </row>
    <row r="96" spans="1:13" ht="14.25" x14ac:dyDescent="0.2">
      <c r="B96" s="51" t="s">
        <v>65</v>
      </c>
    </row>
    <row r="97" spans="2:2" x14ac:dyDescent="0.2">
      <c r="B97" t="s">
        <v>67</v>
      </c>
    </row>
    <row r="98" spans="2:2" x14ac:dyDescent="0.2">
      <c r="B98" t="s">
        <v>66</v>
      </c>
    </row>
  </sheetData>
  <mergeCells count="44">
    <mergeCell ref="A1:M1"/>
    <mergeCell ref="A2:M2"/>
    <mergeCell ref="A3:M3"/>
    <mergeCell ref="A4:M4"/>
    <mergeCell ref="L6:M6"/>
    <mergeCell ref="A5:A25"/>
    <mergeCell ref="C6:D6"/>
    <mergeCell ref="F6:G6"/>
    <mergeCell ref="I6:J6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27:A46"/>
    <mergeCell ref="C27:D27"/>
    <mergeCell ref="F27:G27"/>
    <mergeCell ref="C28:D28"/>
    <mergeCell ref="F28:G28"/>
    <mergeCell ref="C29:D29"/>
    <mergeCell ref="F29:G29"/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</mergeCells>
  <phoneticPr fontId="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41"/>
  <sheetViews>
    <sheetView showGridLines="0" workbookViewId="0">
      <selection activeCell="I30" sqref="I30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customWidth="1"/>
    <col min="6" max="6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22" ht="15.75" x14ac:dyDescent="0.25">
      <c r="A1" s="115" t="s">
        <v>102</v>
      </c>
      <c r="B1" s="115"/>
      <c r="C1" s="115"/>
      <c r="D1" s="115"/>
      <c r="E1" s="115"/>
      <c r="F1" s="115"/>
      <c r="G1" s="115"/>
    </row>
    <row r="2" spans="1:22" ht="15.75" x14ac:dyDescent="0.25">
      <c r="A2" s="115" t="s">
        <v>52</v>
      </c>
      <c r="B2" s="115"/>
      <c r="C2" s="115"/>
      <c r="D2" s="115"/>
      <c r="E2" s="115"/>
      <c r="F2" s="115"/>
      <c r="G2" s="115"/>
    </row>
    <row r="3" spans="1:22" x14ac:dyDescent="0.2">
      <c r="A3" s="116" t="str">
        <f>Instructions!C6</f>
        <v>Updated January 8, 2019</v>
      </c>
      <c r="B3" s="116"/>
      <c r="C3" s="116"/>
      <c r="D3" s="116"/>
      <c r="E3" s="116"/>
      <c r="F3" s="116"/>
      <c r="G3" s="116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0.19769999999999999</v>
      </c>
      <c r="C6" s="31">
        <v>6.2E-2</v>
      </c>
      <c r="D6" s="31">
        <v>1.4500000000000001E-2</v>
      </c>
      <c r="E6" s="55">
        <v>1.5E-3</v>
      </c>
      <c r="F6" s="95">
        <v>3.14E-3</v>
      </c>
      <c r="G6" s="33">
        <f>SUM(B6:F6)</f>
        <v>0.27883999999999998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0.19769999999999999</v>
      </c>
      <c r="C7" s="31">
        <v>6.2E-2</v>
      </c>
      <c r="D7" s="31">
        <v>1.4500000000000001E-2</v>
      </c>
      <c r="E7" s="55">
        <v>1.5E-3</v>
      </c>
      <c r="F7" s="95">
        <v>3.14E-3</v>
      </c>
      <c r="G7" s="33">
        <f t="shared" ref="G7:G17" si="0">SUM(B7:F7)</f>
        <v>0.27883999999999998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0.19769999999999999</v>
      </c>
      <c r="C8" s="31">
        <v>6.2E-2</v>
      </c>
      <c r="D8" s="31">
        <v>1.4500000000000001E-2</v>
      </c>
      <c r="E8" s="55">
        <v>1.5E-3</v>
      </c>
      <c r="F8" s="95">
        <v>3.14E-3</v>
      </c>
      <c r="G8" s="33">
        <f t="shared" si="0"/>
        <v>0.27883999999999998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0.19769999999999999</v>
      </c>
      <c r="C9" s="31">
        <v>6.2E-2</v>
      </c>
      <c r="D9" s="31">
        <v>1.4500000000000001E-2</v>
      </c>
      <c r="E9" s="55">
        <v>1.5E-3</v>
      </c>
      <c r="F9" s="95">
        <v>3.3300000000000001E-3</v>
      </c>
      <c r="G9" s="33">
        <f t="shared" si="0"/>
        <v>0.27903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0.19769999999999999</v>
      </c>
      <c r="C10" s="31">
        <v>6.2E-2</v>
      </c>
      <c r="D10" s="31">
        <v>1.4500000000000001E-2</v>
      </c>
      <c r="E10" s="55">
        <v>1.5E-3</v>
      </c>
      <c r="F10" s="95">
        <v>3.3300000000000001E-3</v>
      </c>
      <c r="G10" s="33">
        <f t="shared" si="0"/>
        <v>0.27903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0.19769999999999999</v>
      </c>
      <c r="C11" s="31">
        <v>6.2E-2</v>
      </c>
      <c r="D11" s="31">
        <v>1.4500000000000001E-2</v>
      </c>
      <c r="E11" s="55">
        <v>1.5E-3</v>
      </c>
      <c r="F11" s="95">
        <v>3.3300000000000001E-3</v>
      </c>
      <c r="G11" s="33">
        <f t="shared" si="0"/>
        <v>0.27903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0.19769999999999999</v>
      </c>
      <c r="C12" s="31">
        <v>6.2E-2</v>
      </c>
      <c r="D12" s="31">
        <v>1.4500000000000001E-2</v>
      </c>
      <c r="E12" s="55">
        <v>1.5E-3</v>
      </c>
      <c r="F12" s="95">
        <v>3.3300000000000001E-3</v>
      </c>
      <c r="G12" s="33">
        <f t="shared" si="0"/>
        <v>0.27903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0.19769999999999999</v>
      </c>
      <c r="C13" s="31">
        <v>6.2E-2</v>
      </c>
      <c r="D13" s="31">
        <v>1.4500000000000001E-2</v>
      </c>
      <c r="E13" s="55">
        <v>1.5E-3</v>
      </c>
      <c r="F13" s="95">
        <v>3.3300000000000001E-3</v>
      </c>
      <c r="G13" s="33">
        <f t="shared" si="0"/>
        <v>0.27903</v>
      </c>
      <c r="I13" s="33"/>
      <c r="J13" s="33"/>
    </row>
    <row r="14" spans="1:22" x14ac:dyDescent="0.2">
      <c r="A14" t="s">
        <v>8</v>
      </c>
      <c r="B14" s="31">
        <v>0.19769999999999999</v>
      </c>
      <c r="C14" s="31">
        <v>6.2E-2</v>
      </c>
      <c r="D14" s="31">
        <v>1.4500000000000001E-2</v>
      </c>
      <c r="E14" s="55">
        <v>1.5E-3</v>
      </c>
      <c r="F14" s="95">
        <v>3.3300000000000001E-3</v>
      </c>
      <c r="G14" s="33">
        <f t="shared" si="0"/>
        <v>0.27903</v>
      </c>
      <c r="I14" s="33"/>
      <c r="J14" s="33"/>
    </row>
    <row r="15" spans="1:22" x14ac:dyDescent="0.2">
      <c r="A15" t="s">
        <v>9</v>
      </c>
      <c r="B15" s="31">
        <v>0.19769999999999999</v>
      </c>
      <c r="C15" s="31">
        <v>6.2E-2</v>
      </c>
      <c r="D15" s="31">
        <v>1.4500000000000001E-2</v>
      </c>
      <c r="E15" s="55">
        <v>1.5E-3</v>
      </c>
      <c r="F15" s="95">
        <v>3.3300000000000001E-3</v>
      </c>
      <c r="G15" s="33">
        <f t="shared" si="0"/>
        <v>0.27903</v>
      </c>
      <c r="I15" s="33"/>
      <c r="J15" s="33"/>
    </row>
    <row r="16" spans="1:22" x14ac:dyDescent="0.2">
      <c r="A16" t="s">
        <v>10</v>
      </c>
      <c r="B16" s="31">
        <v>0.19769999999999999</v>
      </c>
      <c r="C16" s="31">
        <v>6.2E-2</v>
      </c>
      <c r="D16" s="31">
        <v>1.4500000000000001E-2</v>
      </c>
      <c r="E16" s="55">
        <v>1.5E-3</v>
      </c>
      <c r="F16" s="95">
        <v>3.3300000000000001E-3</v>
      </c>
      <c r="G16" s="33">
        <f t="shared" si="0"/>
        <v>0.27903</v>
      </c>
      <c r="I16" s="33"/>
      <c r="J16" s="33"/>
      <c r="K16" s="33"/>
      <c r="L16" s="38"/>
    </row>
    <row r="17" spans="1:12" x14ac:dyDescent="0.2">
      <c r="A17" t="s">
        <v>11</v>
      </c>
      <c r="B17" s="31">
        <v>0.19769999999999999</v>
      </c>
      <c r="C17" s="31">
        <v>6.2E-2</v>
      </c>
      <c r="D17" s="31">
        <v>1.4500000000000001E-2</v>
      </c>
      <c r="E17" s="55">
        <v>1.5E-3</v>
      </c>
      <c r="F17" s="95">
        <v>3.3300000000000001E-3</v>
      </c>
      <c r="G17" s="33">
        <f t="shared" si="0"/>
        <v>0.27903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0.19769999999999999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1.4999999999999998E-3</v>
      </c>
      <c r="F19" s="58">
        <f t="shared" si="1"/>
        <v>3.2825000000000003E-3</v>
      </c>
      <c r="G19" s="35">
        <f t="shared" si="1"/>
        <v>0.27898250000000008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I20" s="33"/>
      <c r="L20" s="38"/>
    </row>
    <row r="21" spans="1:12" ht="14.25" x14ac:dyDescent="0.2">
      <c r="A21" s="50" t="s">
        <v>107</v>
      </c>
      <c r="B21" s="31"/>
      <c r="H21" s="33"/>
    </row>
    <row r="22" spans="1:12" x14ac:dyDescent="0.2">
      <c r="A22" s="34" t="s">
        <v>108</v>
      </c>
      <c r="B22" s="31"/>
      <c r="H22" s="33"/>
    </row>
    <row r="23" spans="1:12" x14ac:dyDescent="0.2">
      <c r="B23" s="32"/>
      <c r="C23" s="32"/>
      <c r="E23" s="32"/>
      <c r="G23" s="33"/>
    </row>
    <row r="24" spans="1:12" x14ac:dyDescent="0.2">
      <c r="B24" s="32"/>
      <c r="C24" s="32" t="s">
        <v>46</v>
      </c>
      <c r="D24" s="52" t="s">
        <v>47</v>
      </c>
      <c r="E24" s="32"/>
    </row>
    <row r="25" spans="1:12" x14ac:dyDescent="0.2">
      <c r="B25" s="32" t="s">
        <v>47</v>
      </c>
      <c r="C25" s="32" t="s">
        <v>48</v>
      </c>
      <c r="D25" s="52" t="s">
        <v>71</v>
      </c>
      <c r="E25" s="34"/>
      <c r="G25" s="32"/>
    </row>
    <row r="26" spans="1:12" x14ac:dyDescent="0.2">
      <c r="A26" t="s">
        <v>0</v>
      </c>
      <c r="B26" s="36">
        <f>+'Detail-Hires before 8-29-03'!B26</f>
        <v>1349</v>
      </c>
      <c r="C26" s="36">
        <f>'Detail-Hires before 8-29-03'!C26</f>
        <v>2.4300000000000002</v>
      </c>
      <c r="D26" s="36">
        <v>1</v>
      </c>
      <c r="E26" s="36"/>
      <c r="G26" s="36"/>
    </row>
    <row r="27" spans="1:12" x14ac:dyDescent="0.2">
      <c r="A27" t="s">
        <v>1</v>
      </c>
      <c r="B27" s="36">
        <f>+'Detail-Hires before 8-29-03'!B27</f>
        <v>1349</v>
      </c>
      <c r="C27" s="36">
        <f>'Detail-Hires before 8-29-03'!C27</f>
        <v>2.4300000000000002</v>
      </c>
      <c r="D27" s="36">
        <v>1</v>
      </c>
      <c r="E27" s="37"/>
      <c r="G27" s="38"/>
    </row>
    <row r="28" spans="1:12" x14ac:dyDescent="0.2">
      <c r="A28" t="s">
        <v>2</v>
      </c>
      <c r="B28" s="36">
        <f>+'Detail-Hires before 8-29-03'!B28</f>
        <v>1349</v>
      </c>
      <c r="C28" s="36">
        <f>'Detail-Hires before 8-29-03'!C28</f>
        <v>2.4300000000000002</v>
      </c>
      <c r="D28" s="36">
        <v>1</v>
      </c>
      <c r="E28" s="37"/>
      <c r="G28" s="38"/>
    </row>
    <row r="29" spans="1:12" x14ac:dyDescent="0.2">
      <c r="A29" t="s">
        <v>3</v>
      </c>
      <c r="B29" s="36">
        <f>+'Detail-Hires before 8-29-03'!B29</f>
        <v>1349</v>
      </c>
      <c r="C29" s="36">
        <f>'Detail-Hires before 8-29-03'!C29</f>
        <v>2.4300000000000002</v>
      </c>
      <c r="D29" s="36">
        <v>1</v>
      </c>
      <c r="E29" s="37"/>
      <c r="G29" s="38"/>
    </row>
    <row r="30" spans="1:12" x14ac:dyDescent="0.2">
      <c r="A30" t="s">
        <v>4</v>
      </c>
      <c r="B30" s="36">
        <f>+'Detail-Hires before 8-29-03'!B30</f>
        <v>1349</v>
      </c>
      <c r="C30" s="36">
        <f>'Detail-Hires before 8-29-03'!C30</f>
        <v>2.4300000000000002</v>
      </c>
      <c r="D30" s="36">
        <v>1</v>
      </c>
      <c r="E30" s="37"/>
      <c r="G30" s="38"/>
    </row>
    <row r="31" spans="1:12" x14ac:dyDescent="0.2">
      <c r="A31" t="s">
        <v>5</v>
      </c>
      <c r="B31" s="36">
        <f>+'Detail-Hires before 8-29-03'!B31</f>
        <v>1349</v>
      </c>
      <c r="C31" s="36">
        <f>'Detail-Hires before 8-29-03'!C31</f>
        <v>2.4300000000000002</v>
      </c>
      <c r="D31" s="36">
        <v>1</v>
      </c>
      <c r="E31" s="37"/>
      <c r="G31" s="38"/>
    </row>
    <row r="32" spans="1:12" x14ac:dyDescent="0.2">
      <c r="A32" t="s">
        <v>6</v>
      </c>
      <c r="B32" s="36">
        <f>+'Detail-Hires before 8-29-03'!B32</f>
        <v>1383</v>
      </c>
      <c r="C32" s="36">
        <f>'Detail-Hires before 8-29-03'!C32</f>
        <v>2.08</v>
      </c>
      <c r="D32" s="36">
        <f>'Detail-Hires before 8-29-03'!D32</f>
        <v>0.9</v>
      </c>
      <c r="E32" s="37"/>
      <c r="G32" s="38"/>
    </row>
    <row r="33" spans="1:13" x14ac:dyDescent="0.2">
      <c r="A33" t="s">
        <v>7</v>
      </c>
      <c r="B33" s="36">
        <f>+'Detail-Hires before 8-29-03'!B33</f>
        <v>1383</v>
      </c>
      <c r="C33" s="36">
        <f>'Detail-Hires before 8-29-03'!C33</f>
        <v>2.08</v>
      </c>
      <c r="D33" s="36">
        <f>'Detail-Hires before 8-29-03'!D33</f>
        <v>0.9</v>
      </c>
      <c r="E33" s="37"/>
      <c r="G33" s="38"/>
    </row>
    <row r="34" spans="1:13" x14ac:dyDescent="0.2">
      <c r="A34" t="s">
        <v>8</v>
      </c>
      <c r="B34" s="36">
        <f>+'Detail-Hires before 8-29-03'!B34</f>
        <v>1383</v>
      </c>
      <c r="C34" s="36">
        <f>'Detail-Hires before 8-29-03'!C34</f>
        <v>2.08</v>
      </c>
      <c r="D34" s="36">
        <f>'Detail-Hires before 8-29-03'!D34</f>
        <v>0.9</v>
      </c>
      <c r="E34" s="37"/>
      <c r="G34" s="38"/>
    </row>
    <row r="35" spans="1:13" x14ac:dyDescent="0.2">
      <c r="A35" t="s">
        <v>9</v>
      </c>
      <c r="B35" s="36">
        <f>+'Detail-Hires before 8-29-03'!B35</f>
        <v>1383</v>
      </c>
      <c r="C35" s="36">
        <f>'Detail-Hires before 8-29-03'!C35</f>
        <v>2.08</v>
      </c>
      <c r="D35" s="36">
        <f>'Detail-Hires before 8-29-03'!D35</f>
        <v>0.9</v>
      </c>
      <c r="E35" s="37"/>
      <c r="G35" s="38"/>
    </row>
    <row r="36" spans="1:13" x14ac:dyDescent="0.2">
      <c r="A36" t="s">
        <v>10</v>
      </c>
      <c r="B36" s="36">
        <f>+'Detail-Hires before 8-29-03'!B36</f>
        <v>1383</v>
      </c>
      <c r="C36" s="36">
        <f>'Detail-Hires before 8-29-03'!C36</f>
        <v>2.08</v>
      </c>
      <c r="D36" s="36">
        <f>'Detail-Hires before 8-29-03'!D36</f>
        <v>0.9</v>
      </c>
      <c r="E36" s="37"/>
      <c r="G36" s="38"/>
    </row>
    <row r="37" spans="1:13" x14ac:dyDescent="0.2">
      <c r="A37" t="s">
        <v>11</v>
      </c>
      <c r="B37" s="36">
        <f>+'Detail-Hires before 8-29-03'!B37</f>
        <v>1383</v>
      </c>
      <c r="C37" s="36">
        <f>'Detail-Hires before 8-29-03'!C37</f>
        <v>2.08</v>
      </c>
      <c r="D37" s="36">
        <f>'Detail-Hires before 8-29-03'!D37</f>
        <v>0.9</v>
      </c>
      <c r="E37" s="37"/>
      <c r="G37" s="38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1366</v>
      </c>
      <c r="C39" s="39">
        <f>SUM(C26:C37)/12</f>
        <v>2.2549999999999994</v>
      </c>
      <c r="D39" s="39">
        <f>SUM(D26:D37)/12</f>
        <v>0.95000000000000018</v>
      </c>
      <c r="E39" s="39"/>
      <c r="G39" s="39"/>
    </row>
    <row r="41" spans="1:13" x14ac:dyDescent="0.2">
      <c r="A41" s="34" t="s">
        <v>15</v>
      </c>
      <c r="B41" s="39">
        <f>SUM(B26:B37)</f>
        <v>16392</v>
      </c>
      <c r="C41" s="39">
        <f>SUM(C26:C37)</f>
        <v>27.059999999999995</v>
      </c>
      <c r="D41" s="39">
        <f>SUM(D26:D37)</f>
        <v>11.400000000000002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98"/>
  <sheetViews>
    <sheetView showGridLines="0" workbookViewId="0">
      <selection activeCell="A4" sqref="A4:M4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x14ac:dyDescent="0.2">
      <c r="A3" s="114" t="s">
        <v>101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x14ac:dyDescent="0.2">
      <c r="A4" s="116" t="str">
        <f>Instructions!C6</f>
        <v>Updated January 8, 2019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5.0999999999999996" customHeight="1" x14ac:dyDescent="0.2">
      <c r="A5" s="113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3"/>
      <c r="B6" s="8"/>
      <c r="C6" s="109" t="s">
        <v>20</v>
      </c>
      <c r="D6" s="109"/>
      <c r="E6" s="6"/>
      <c r="F6" s="109" t="s">
        <v>22</v>
      </c>
      <c r="G6" s="109"/>
      <c r="H6" s="6"/>
      <c r="I6" s="109" t="s">
        <v>23</v>
      </c>
      <c r="J6" s="109"/>
      <c r="K6" s="6"/>
      <c r="L6" s="109" t="s">
        <v>23</v>
      </c>
      <c r="M6" s="112"/>
    </row>
    <row r="7" spans="1:13" x14ac:dyDescent="0.2">
      <c r="A7" s="113"/>
      <c r="B7" s="8"/>
      <c r="C7" s="109" t="s">
        <v>21</v>
      </c>
      <c r="D7" s="109"/>
      <c r="E7" s="6"/>
      <c r="F7" s="109" t="s">
        <v>21</v>
      </c>
      <c r="G7" s="109"/>
      <c r="H7" s="6"/>
      <c r="I7" s="109" t="s">
        <v>24</v>
      </c>
      <c r="J7" s="109"/>
      <c r="K7" s="6"/>
      <c r="L7" s="109" t="s">
        <v>24</v>
      </c>
      <c r="M7" s="112"/>
    </row>
    <row r="8" spans="1:13" x14ac:dyDescent="0.2">
      <c r="A8" s="113"/>
      <c r="B8" s="8"/>
      <c r="C8" s="109" t="s">
        <v>17</v>
      </c>
      <c r="D8" s="109"/>
      <c r="E8" s="6"/>
      <c r="F8" s="109" t="s">
        <v>18</v>
      </c>
      <c r="G8" s="109"/>
      <c r="H8" s="6"/>
      <c r="I8" s="109" t="s">
        <v>17</v>
      </c>
      <c r="J8" s="109"/>
      <c r="K8" s="6"/>
      <c r="L8" s="109" t="s">
        <v>18</v>
      </c>
      <c r="M8" s="112"/>
    </row>
    <row r="9" spans="1:13" x14ac:dyDescent="0.2">
      <c r="A9" s="113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3"/>
      <c r="B10" s="8" t="s">
        <v>0</v>
      </c>
      <c r="C10" s="2">
        <f>'Detail-Blended Rate'!G6</f>
        <v>0.30253999999999998</v>
      </c>
      <c r="D10" s="10">
        <f>'Detail-Blended Rate'!B26+'Detail-Blended Rate'!C26+'Detail-Blended Rate'!D26</f>
        <v>1352.43</v>
      </c>
      <c r="E10" s="9"/>
      <c r="F10" s="2">
        <f>'Detail-Blended Rate'!G6</f>
        <v>0.30253999999999998</v>
      </c>
      <c r="G10" s="10">
        <f>'Detail-Blended Rate'!C26</f>
        <v>2.4300000000000002</v>
      </c>
      <c r="H10" s="9"/>
      <c r="I10" s="2">
        <f>'Detail-Blended Rate'!G6</f>
        <v>0.30253999999999998</v>
      </c>
      <c r="J10" s="10">
        <f>'Detail-Blended Rate'!B26+'Detail-Blended Rate'!C26+'Detail-Blended Rate'!D26</f>
        <v>1352.43</v>
      </c>
      <c r="K10" s="9"/>
      <c r="L10" s="2">
        <f>'Detail-Blended Rate'!G6</f>
        <v>0.30253999999999998</v>
      </c>
      <c r="M10" s="26">
        <f>'Detail-Blended Rate'!C26</f>
        <v>2.4300000000000002</v>
      </c>
    </row>
    <row r="11" spans="1:13" x14ac:dyDescent="0.2">
      <c r="A11" s="113"/>
      <c r="B11" s="8" t="s">
        <v>1</v>
      </c>
      <c r="C11" s="2">
        <f>'Detail-Blended Rate'!G7</f>
        <v>0.30253999999999998</v>
      </c>
      <c r="D11" s="10">
        <f>'Detail-Blended Rate'!B27+'Detail-Blended Rate'!C27+'Detail-Blended Rate'!D27</f>
        <v>1352.43</v>
      </c>
      <c r="E11" s="9"/>
      <c r="F11" s="2">
        <f>'Detail-Blended Rate'!G7</f>
        <v>0.30253999999999998</v>
      </c>
      <c r="G11" s="10">
        <f>'Detail-Blended Rate'!C27</f>
        <v>2.4300000000000002</v>
      </c>
      <c r="H11" s="9"/>
      <c r="I11" s="2">
        <f>'Detail-Blended Rate'!G7</f>
        <v>0.30253999999999998</v>
      </c>
      <c r="J11" s="10">
        <f>'Detail-Blended Rate'!B27+'Detail-Blended Rate'!C27+'Detail-Blended Rate'!D27</f>
        <v>1352.43</v>
      </c>
      <c r="K11" s="9"/>
      <c r="L11" s="2">
        <f>'Detail-Blended Rate'!G7</f>
        <v>0.30253999999999998</v>
      </c>
      <c r="M11" s="26">
        <f>'Detail-Blended Rate'!C27</f>
        <v>2.4300000000000002</v>
      </c>
    </row>
    <row r="12" spans="1:13" x14ac:dyDescent="0.2">
      <c r="A12" s="113"/>
      <c r="B12" s="8" t="s">
        <v>2</v>
      </c>
      <c r="C12" s="2">
        <f>'Detail-Blended Rate'!G8</f>
        <v>0.30253999999999998</v>
      </c>
      <c r="D12" s="10">
        <f>'Detail-Blended Rate'!B28+'Detail-Blended Rate'!C28+'Detail-Blended Rate'!D28</f>
        <v>1352.43</v>
      </c>
      <c r="E12" s="9"/>
      <c r="F12" s="2">
        <f>'Detail-Blended Rate'!G8</f>
        <v>0.30253999999999998</v>
      </c>
      <c r="G12" s="10">
        <f>'Detail-Blended Rate'!C28</f>
        <v>2.4300000000000002</v>
      </c>
      <c r="H12" s="9"/>
      <c r="I12" s="2">
        <f>'Detail-Blended Rate'!G8</f>
        <v>0.30253999999999998</v>
      </c>
      <c r="J12" s="10">
        <f>'Detail-Blended Rate'!B28+'Detail-Blended Rate'!C28+'Detail-Blended Rate'!D28</f>
        <v>1352.43</v>
      </c>
      <c r="K12" s="9"/>
      <c r="L12" s="2">
        <f>'Detail-Blended Rate'!G8</f>
        <v>0.30253999999999998</v>
      </c>
      <c r="M12" s="26">
        <f>'Detail-Blended Rate'!C28</f>
        <v>2.4300000000000002</v>
      </c>
    </row>
    <row r="13" spans="1:13" x14ac:dyDescent="0.2">
      <c r="A13" s="113"/>
      <c r="B13" s="8" t="s">
        <v>3</v>
      </c>
      <c r="C13" s="2">
        <f>'Detail-Blended Rate'!G9</f>
        <v>0.30273</v>
      </c>
      <c r="D13" s="10">
        <f>'Detail-Blended Rate'!B29+'Detail-Blended Rate'!C29+'Detail-Blended Rate'!D29</f>
        <v>1352.43</v>
      </c>
      <c r="E13" s="9"/>
      <c r="F13" s="2">
        <f>'Detail-Blended Rate'!G9</f>
        <v>0.30273</v>
      </c>
      <c r="G13" s="10">
        <f>'Detail-Blended Rate'!C29</f>
        <v>2.4300000000000002</v>
      </c>
      <c r="H13" s="9"/>
      <c r="I13" s="2">
        <f>'Detail-Blended Rate'!G9</f>
        <v>0.30273</v>
      </c>
      <c r="J13" s="10">
        <f>'Detail-Blended Rate'!B29+'Detail-Blended Rate'!C29+'Detail-Blended Rate'!D29</f>
        <v>1352.43</v>
      </c>
      <c r="K13" s="9"/>
      <c r="L13" s="2">
        <f>'Detail-Blended Rate'!G9</f>
        <v>0.30273</v>
      </c>
      <c r="M13" s="26">
        <f>'Detail-Blended Rate'!C29</f>
        <v>2.4300000000000002</v>
      </c>
    </row>
    <row r="14" spans="1:13" x14ac:dyDescent="0.2">
      <c r="A14" s="113"/>
      <c r="B14" s="8" t="s">
        <v>4</v>
      </c>
      <c r="C14" s="2">
        <f>'Detail-Blended Rate'!G10</f>
        <v>0.30273</v>
      </c>
      <c r="D14" s="10">
        <f>'Detail-Blended Rate'!B30+'Detail-Blended Rate'!C30+'Detail-Blended Rate'!D30</f>
        <v>1352.43</v>
      </c>
      <c r="E14" s="9"/>
      <c r="F14" s="2">
        <f>'Detail-Blended Rate'!G10</f>
        <v>0.30273</v>
      </c>
      <c r="G14" s="10">
        <f>'Detail-Blended Rate'!C30</f>
        <v>2.4300000000000002</v>
      </c>
      <c r="H14" s="9"/>
      <c r="I14" s="2">
        <f>'Detail-Blended Rate'!G10</f>
        <v>0.30273</v>
      </c>
      <c r="J14" s="10">
        <f>'Detail-Blended Rate'!B30+'Detail-Blended Rate'!C30+'Detail-Blended Rate'!D30</f>
        <v>1352.43</v>
      </c>
      <c r="K14" s="9"/>
      <c r="L14" s="2">
        <f>'Detail-Blended Rate'!G10</f>
        <v>0.30273</v>
      </c>
      <c r="M14" s="26">
        <f>'Detail-Blended Rate'!C30</f>
        <v>2.4300000000000002</v>
      </c>
    </row>
    <row r="15" spans="1:13" x14ac:dyDescent="0.2">
      <c r="A15" s="113"/>
      <c r="B15" s="8" t="s">
        <v>5</v>
      </c>
      <c r="C15" s="2">
        <f>'Detail-Blended Rate'!G11</f>
        <v>0.30273</v>
      </c>
      <c r="D15" s="10">
        <f>'Detail-Blended Rate'!B31+'Detail-Blended Rate'!C31+'Detail-Blended Rate'!D31</f>
        <v>1352.43</v>
      </c>
      <c r="E15" s="9"/>
      <c r="F15" s="2">
        <f>'Detail-Blended Rate'!G11</f>
        <v>0.30273</v>
      </c>
      <c r="G15" s="10">
        <f>'Detail-Blended Rate'!C31</f>
        <v>2.4300000000000002</v>
      </c>
      <c r="H15" s="9"/>
      <c r="I15" s="2">
        <f>'Detail-Blended Rate'!G11</f>
        <v>0.30273</v>
      </c>
      <c r="J15" s="10">
        <f>'Detail-Blended Rate'!B31+'Detail-Blended Rate'!C31+'Detail-Blended Rate'!D31</f>
        <v>1352.43</v>
      </c>
      <c r="K15" s="9"/>
      <c r="L15" s="2">
        <f>'Detail-Blended Rate'!G11</f>
        <v>0.30273</v>
      </c>
      <c r="M15" s="26">
        <f>'Detail-Blended Rate'!C31</f>
        <v>2.4300000000000002</v>
      </c>
    </row>
    <row r="16" spans="1:13" x14ac:dyDescent="0.2">
      <c r="A16" s="113"/>
      <c r="B16" s="8" t="s">
        <v>6</v>
      </c>
      <c r="C16" s="2">
        <f>'Detail-Blended Rate'!G12</f>
        <v>0.30273</v>
      </c>
      <c r="D16" s="10">
        <f>'Detail-Blended Rate'!B32+'Detail-Blended Rate'!C32+'Detail-Blended Rate'!D32</f>
        <v>1385.98</v>
      </c>
      <c r="E16" s="9"/>
      <c r="F16" s="2">
        <f>'Detail-Blended Rate'!G12</f>
        <v>0.30273</v>
      </c>
      <c r="G16" s="10">
        <f>'Detail-Blended Rate'!C32</f>
        <v>2.08</v>
      </c>
      <c r="H16" s="9"/>
      <c r="I16" s="2">
        <f>'Detail-Blended Rate'!G12</f>
        <v>0.30273</v>
      </c>
      <c r="J16" s="10">
        <f>'Detail-Blended Rate'!B32+'Detail-Blended Rate'!C32+'Detail-Blended Rate'!D32</f>
        <v>1385.98</v>
      </c>
      <c r="K16" s="9"/>
      <c r="L16" s="2">
        <f>'Detail-Blended Rate'!G12</f>
        <v>0.30273</v>
      </c>
      <c r="M16" s="26">
        <f>'Detail-Blended Rate'!C32</f>
        <v>2.08</v>
      </c>
    </row>
    <row r="17" spans="1:13" x14ac:dyDescent="0.2">
      <c r="A17" s="113"/>
      <c r="B17" s="8" t="s">
        <v>7</v>
      </c>
      <c r="C17" s="2">
        <f>'Detail-Blended Rate'!G13</f>
        <v>0.30273</v>
      </c>
      <c r="D17" s="10">
        <f>'Detail-Blended Rate'!B33+'Detail-Blended Rate'!C33+'Detail-Blended Rate'!D33</f>
        <v>1385.98</v>
      </c>
      <c r="E17" s="9"/>
      <c r="F17" s="2">
        <f>'Detail-Blended Rate'!G13</f>
        <v>0.30273</v>
      </c>
      <c r="G17" s="10">
        <f>'Detail-Blended Rate'!C33</f>
        <v>2.08</v>
      </c>
      <c r="H17" s="9"/>
      <c r="I17" s="2">
        <f>'Detail-Blended Rate'!G13</f>
        <v>0.30273</v>
      </c>
      <c r="J17" s="10">
        <f>'Detail-Blended Rate'!B33+'Detail-Blended Rate'!C33+'Detail-Blended Rate'!D33</f>
        <v>1385.98</v>
      </c>
      <c r="K17" s="9"/>
      <c r="L17" s="2">
        <f>'Detail-Blended Rate'!G13</f>
        <v>0.30273</v>
      </c>
      <c r="M17" s="26">
        <f>'Detail-Blended Rate'!C33</f>
        <v>2.08</v>
      </c>
    </row>
    <row r="18" spans="1:13" x14ac:dyDescent="0.2">
      <c r="A18" s="113"/>
      <c r="B18" s="8" t="s">
        <v>8</v>
      </c>
      <c r="C18" s="2">
        <f>'Detail-Blended Rate'!G14</f>
        <v>0.30273</v>
      </c>
      <c r="D18" s="10">
        <f>'Detail-Blended Rate'!B34+'Detail-Blended Rate'!C34+'Detail-Blended Rate'!D34</f>
        <v>1385.98</v>
      </c>
      <c r="E18" s="9"/>
      <c r="F18" s="2">
        <f>'Detail-Blended Rate'!G14</f>
        <v>0.30273</v>
      </c>
      <c r="G18" s="10">
        <f>'Detail-Blended Rate'!C34</f>
        <v>2.08</v>
      </c>
      <c r="H18" s="9"/>
      <c r="I18" s="2">
        <f>'Detail-Blended Rate'!G14</f>
        <v>0.30273</v>
      </c>
      <c r="J18" s="10">
        <f>'Detail-Blended Rate'!B34+'Detail-Blended Rate'!C34+'Detail-Blended Rate'!D34</f>
        <v>1385.98</v>
      </c>
      <c r="K18" s="9"/>
      <c r="L18" s="2">
        <f>'Detail-Blended Rate'!G14</f>
        <v>0.30273</v>
      </c>
      <c r="M18" s="26">
        <f>'Detail-Blended Rate'!C34</f>
        <v>2.08</v>
      </c>
    </row>
    <row r="19" spans="1:13" x14ac:dyDescent="0.2">
      <c r="A19" s="113"/>
      <c r="B19" s="8" t="s">
        <v>9</v>
      </c>
      <c r="C19" s="2">
        <f>'Detail-Blended Rate'!G15</f>
        <v>0.30273</v>
      </c>
      <c r="D19" s="10">
        <f>'Detail-Blended Rate'!B35+'Detail-Blended Rate'!C35+'Detail-Blended Rate'!D35</f>
        <v>1385.98</v>
      </c>
      <c r="E19" s="9"/>
      <c r="F19" s="2">
        <f>'Detail-Blended Rate'!G15</f>
        <v>0.30273</v>
      </c>
      <c r="G19" s="10">
        <f>'Detail-Blended Rate'!C35</f>
        <v>2.08</v>
      </c>
      <c r="H19" s="9"/>
      <c r="I19" s="2">
        <f>'Detail-Blended Rate'!G15</f>
        <v>0.30273</v>
      </c>
      <c r="J19" s="10">
        <f>'Detail-Blended Rate'!B35+'Detail-Blended Rate'!C35+'Detail-Blended Rate'!D35</f>
        <v>1385.98</v>
      </c>
      <c r="K19" s="9"/>
      <c r="L19" s="2">
        <f>'Detail-Blended Rate'!G15</f>
        <v>0.30273</v>
      </c>
      <c r="M19" s="26">
        <f>'Detail-Blended Rate'!C35</f>
        <v>2.08</v>
      </c>
    </row>
    <row r="20" spans="1:13" x14ac:dyDescent="0.2">
      <c r="A20" s="113"/>
      <c r="B20" s="8" t="s">
        <v>10</v>
      </c>
      <c r="C20" s="2">
        <f>'Detail-Blended Rate'!G16</f>
        <v>0.30273</v>
      </c>
      <c r="D20" s="10">
        <f>'Detail-Blended Rate'!B36+'Detail-Blended Rate'!C36+'Detail-Blended Rate'!D36</f>
        <v>1385.98</v>
      </c>
      <c r="E20" s="9"/>
      <c r="F20" s="2">
        <f>'Detail-Blended Rate'!G16</f>
        <v>0.30273</v>
      </c>
      <c r="G20" s="10">
        <f>'Detail-Blended Rate'!C36</f>
        <v>2.08</v>
      </c>
      <c r="H20" s="9"/>
      <c r="I20" s="2">
        <f>'Detail-Blended Rate'!G16</f>
        <v>0.30273</v>
      </c>
      <c r="J20" s="10">
        <f>'Detail-Blended Rate'!B36+'Detail-Blended Rate'!C36+'Detail-Blended Rate'!D36</f>
        <v>1385.98</v>
      </c>
      <c r="K20" s="9"/>
      <c r="L20" s="2">
        <f>'Detail-Blended Rate'!G16</f>
        <v>0.30273</v>
      </c>
      <c r="M20" s="26">
        <f>'Detail-Blended Rate'!C36</f>
        <v>2.08</v>
      </c>
    </row>
    <row r="21" spans="1:13" x14ac:dyDescent="0.2">
      <c r="A21" s="113"/>
      <c r="B21" s="8" t="s">
        <v>11</v>
      </c>
      <c r="C21" s="29">
        <f>'Detail-Blended Rate'!G17</f>
        <v>0.30273</v>
      </c>
      <c r="D21" s="4">
        <f>'Detail-Blended Rate'!B37+'Detail-Blended Rate'!C37+'Detail-Blended Rate'!D37</f>
        <v>1385.98</v>
      </c>
      <c r="E21" s="9"/>
      <c r="F21" s="29">
        <f>'Detail-Blended Rate'!G17</f>
        <v>0.30273</v>
      </c>
      <c r="G21" s="4">
        <f>'Detail-Blended Rate'!C37</f>
        <v>2.08</v>
      </c>
      <c r="H21" s="9"/>
      <c r="I21" s="29">
        <f>'Detail-Blended Rate'!G17</f>
        <v>0.30273</v>
      </c>
      <c r="J21" s="4">
        <f>'Detail-Blended Rate'!B37+'Detail-Blended Rate'!C37+'Detail-Blended Rate'!D37</f>
        <v>1385.98</v>
      </c>
      <c r="K21" s="9"/>
      <c r="L21" s="29">
        <f>'Detail-Blended Rate'!G17</f>
        <v>0.30273</v>
      </c>
      <c r="M21" s="28">
        <f>'Detail-Blended Rate'!C37</f>
        <v>2.08</v>
      </c>
    </row>
    <row r="22" spans="1:13" x14ac:dyDescent="0.2">
      <c r="A22" s="11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3"/>
      <c r="B23" s="11" t="s">
        <v>14</v>
      </c>
      <c r="C23" s="12">
        <f>SUM(C10:C21)/12</f>
        <v>0.30268249999999997</v>
      </c>
      <c r="D23" s="13">
        <f>SUM(D10:D21)/12</f>
        <v>1369.2049999999999</v>
      </c>
      <c r="E23" s="6"/>
      <c r="F23" s="12">
        <f>SUM(F10:F21)/12</f>
        <v>0.30268249999999997</v>
      </c>
      <c r="G23" s="13">
        <f>SUM(G10:G21)/12</f>
        <v>2.2549999999999994</v>
      </c>
      <c r="H23" s="6"/>
      <c r="I23" s="12">
        <f>SUM(I10:I21)/12</f>
        <v>0.30268249999999997</v>
      </c>
      <c r="J23" s="13">
        <f>SUM(J10:J21)/12</f>
        <v>1369.2049999999999</v>
      </c>
      <c r="K23" s="6"/>
      <c r="L23" s="12">
        <f>SUM(L10:L21)/12</f>
        <v>0.30268249999999997</v>
      </c>
      <c r="M23" s="27">
        <f>SUM(M10:M21)/12</f>
        <v>2.2549999999999994</v>
      </c>
    </row>
    <row r="24" spans="1:13" ht="13.5" thickBot="1" x14ac:dyDescent="0.25">
      <c r="A24" s="113"/>
      <c r="B24" s="11" t="s">
        <v>15</v>
      </c>
      <c r="C24" s="6"/>
      <c r="D24" s="7">
        <f>SUM(D10:D21)</f>
        <v>16430.46</v>
      </c>
      <c r="E24" s="6"/>
      <c r="F24" s="6"/>
      <c r="G24" s="7">
        <f>SUM(G10:G21)</f>
        <v>27.059999999999995</v>
      </c>
      <c r="H24" s="6"/>
      <c r="I24" s="6"/>
      <c r="J24" s="7">
        <f>SUM(J10:J21)</f>
        <v>16430.46</v>
      </c>
      <c r="K24" s="6"/>
      <c r="L24" s="6"/>
      <c r="M24" s="47">
        <f>SUM(M10:M21)</f>
        <v>27.059999999999995</v>
      </c>
    </row>
    <row r="25" spans="1:13" ht="5.0999999999999996" customHeight="1" thickTop="1" x14ac:dyDescent="0.2">
      <c r="A25" s="1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3" t="s">
        <v>34</v>
      </c>
      <c r="B27" s="8"/>
      <c r="C27" s="109" t="s">
        <v>23</v>
      </c>
      <c r="D27" s="109"/>
      <c r="E27" s="9"/>
      <c r="F27" s="109" t="s">
        <v>23</v>
      </c>
      <c r="G27" s="109"/>
      <c r="H27" s="9"/>
      <c r="I27" s="9"/>
      <c r="J27" s="9"/>
      <c r="K27" s="9"/>
      <c r="L27" s="9"/>
      <c r="M27" s="20"/>
    </row>
    <row r="28" spans="1:13" ht="12.75" customHeight="1" x14ac:dyDescent="0.2">
      <c r="A28" s="113"/>
      <c r="B28" s="8"/>
      <c r="C28" s="109" t="s">
        <v>24</v>
      </c>
      <c r="D28" s="109"/>
      <c r="E28" s="9"/>
      <c r="F28" s="109" t="s">
        <v>24</v>
      </c>
      <c r="G28" s="109"/>
      <c r="H28" s="9"/>
      <c r="I28" s="9"/>
      <c r="J28" s="9"/>
      <c r="K28" s="9"/>
      <c r="L28" s="9"/>
      <c r="M28" s="20"/>
    </row>
    <row r="29" spans="1:13" ht="12.75" customHeight="1" x14ac:dyDescent="0.2">
      <c r="A29" s="113"/>
      <c r="B29" s="8"/>
      <c r="C29" s="111" t="s">
        <v>35</v>
      </c>
      <c r="D29" s="111"/>
      <c r="E29" s="9"/>
      <c r="F29" s="111" t="s">
        <v>36</v>
      </c>
      <c r="G29" s="111"/>
      <c r="H29" s="9"/>
      <c r="I29" s="9"/>
      <c r="J29" s="9"/>
      <c r="K29" s="9"/>
      <c r="L29" s="9"/>
      <c r="M29" s="20"/>
    </row>
    <row r="30" spans="1:13" ht="12.75" customHeight="1" x14ac:dyDescent="0.2">
      <c r="A30" s="113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3"/>
      <c r="B31" s="8" t="s">
        <v>0</v>
      </c>
      <c r="C31" s="2">
        <f>'Detail-Blended Rate'!C6+'Detail-Blended Rate'!D6+'Detail-Blended Rate'!E6+'Detail-Blended Rate'!F6</f>
        <v>8.1140000000000004E-2</v>
      </c>
      <c r="D31" s="10">
        <f>'Detail-Blended Rate'!B26+'Detail-Blended Rate'!C26+'Detail-Blended Rate'!D26</f>
        <v>1352.43</v>
      </c>
      <c r="E31" s="9"/>
      <c r="F31" s="2">
        <f>'Detail-Blended Rate'!C6+'Detail-Blended Rate'!D6+'Detail-Blended Rate'!E6+'Detail-Blended Rate'!F6</f>
        <v>8.1140000000000004E-2</v>
      </c>
      <c r="G31" s="10">
        <f>'Detail-Blended Rate'!C26</f>
        <v>2.4300000000000002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3"/>
      <c r="B32" s="8" t="s">
        <v>1</v>
      </c>
      <c r="C32" s="2">
        <f>'Detail-Blended Rate'!C7+'Detail-Blended Rate'!D7+'Detail-Blended Rate'!E7+'Detail-Blended Rate'!F7</f>
        <v>8.1140000000000004E-2</v>
      </c>
      <c r="D32" s="10">
        <f>'Detail-Blended Rate'!B27+'Detail-Blended Rate'!C27+'Detail-Blended Rate'!D27</f>
        <v>1352.43</v>
      </c>
      <c r="E32" s="9"/>
      <c r="F32" s="2">
        <f>'Detail-Blended Rate'!C7+'Detail-Blended Rate'!D7+'Detail-Blended Rate'!E7+'Detail-Blended Rate'!F7</f>
        <v>8.1140000000000004E-2</v>
      </c>
      <c r="G32" s="10">
        <f>'Detail-Blended Rate'!C27</f>
        <v>2.4300000000000002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3"/>
      <c r="B33" s="8" t="s">
        <v>2</v>
      </c>
      <c r="C33" s="2">
        <f>'Detail-Blended Rate'!C8+'Detail-Blended Rate'!D8+'Detail-Blended Rate'!E8+'Detail-Blended Rate'!F8</f>
        <v>8.1140000000000004E-2</v>
      </c>
      <c r="D33" s="10">
        <f>'Detail-Blended Rate'!B28+'Detail-Blended Rate'!C28+'Detail-Blended Rate'!D28</f>
        <v>1352.43</v>
      </c>
      <c r="E33" s="9"/>
      <c r="F33" s="2">
        <f>'Detail-Blended Rate'!C8+'Detail-Blended Rate'!D8+'Detail-Blended Rate'!E8+'Detail-Blended Rate'!F8</f>
        <v>8.1140000000000004E-2</v>
      </c>
      <c r="G33" s="10">
        <f>'Detail-Blended Rate'!C28</f>
        <v>2.4300000000000002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3"/>
      <c r="B34" s="8" t="s">
        <v>3</v>
      </c>
      <c r="C34" s="2">
        <f>'Detail-Blended Rate'!C9+'Detail-Blended Rate'!D9+'Detail-Blended Rate'!E9+'Detail-Blended Rate'!F9</f>
        <v>8.133E-2</v>
      </c>
      <c r="D34" s="10">
        <f>'Detail-Blended Rate'!B29+'Detail-Blended Rate'!C29+'Detail-Blended Rate'!D29</f>
        <v>1352.43</v>
      </c>
      <c r="E34" s="9"/>
      <c r="F34" s="2">
        <f>'Detail-Blended Rate'!C9+'Detail-Blended Rate'!D9+'Detail-Blended Rate'!E9+'Detail-Blended Rate'!F9</f>
        <v>8.133E-2</v>
      </c>
      <c r="G34" s="10">
        <f>'Detail-Blended Rate'!C29</f>
        <v>2.4300000000000002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3"/>
      <c r="B35" s="8" t="s">
        <v>4</v>
      </c>
      <c r="C35" s="2">
        <f>'Detail-Blended Rate'!C10+'Detail-Blended Rate'!D10+'Detail-Blended Rate'!E10+'Detail-Blended Rate'!F10</f>
        <v>8.133E-2</v>
      </c>
      <c r="D35" s="10">
        <f>'Detail-Blended Rate'!B30+'Detail-Blended Rate'!C30+'Detail-Blended Rate'!D30</f>
        <v>1352.43</v>
      </c>
      <c r="E35" s="9"/>
      <c r="F35" s="2">
        <f>'Detail-Blended Rate'!C10+'Detail-Blended Rate'!D10+'Detail-Blended Rate'!E10+'Detail-Blended Rate'!F10</f>
        <v>8.133E-2</v>
      </c>
      <c r="G35" s="10">
        <f>'Detail-Blended Rate'!C30</f>
        <v>2.4300000000000002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3"/>
      <c r="B36" s="8" t="s">
        <v>5</v>
      </c>
      <c r="C36" s="2">
        <f>'Detail-Blended Rate'!C11+'Detail-Blended Rate'!D11+'Detail-Blended Rate'!E11+'Detail-Blended Rate'!F11</f>
        <v>8.133E-2</v>
      </c>
      <c r="D36" s="10">
        <f>'Detail-Blended Rate'!B31+'Detail-Blended Rate'!C31+'Detail-Blended Rate'!D31</f>
        <v>1352.43</v>
      </c>
      <c r="E36" s="9"/>
      <c r="F36" s="2">
        <f>'Detail-Blended Rate'!C11+'Detail-Blended Rate'!D11+'Detail-Blended Rate'!E11+'Detail-Blended Rate'!F11</f>
        <v>8.133E-2</v>
      </c>
      <c r="G36" s="10">
        <f>'Detail-Blended Rate'!C31</f>
        <v>2.4300000000000002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3"/>
      <c r="B37" s="8" t="s">
        <v>6</v>
      </c>
      <c r="C37" s="2">
        <f>'Detail-Blended Rate'!C12+'Detail-Blended Rate'!D12+'Detail-Blended Rate'!E12+'Detail-Blended Rate'!F12</f>
        <v>8.133E-2</v>
      </c>
      <c r="D37" s="10">
        <f>'Detail-Blended Rate'!B32+'Detail-Blended Rate'!C32+'Detail-Blended Rate'!D32</f>
        <v>1385.98</v>
      </c>
      <c r="E37" s="9"/>
      <c r="F37" s="2">
        <f>'Detail-Blended Rate'!C12+'Detail-Blended Rate'!D12+'Detail-Blended Rate'!E12+'Detail-Blended Rate'!F12</f>
        <v>8.133E-2</v>
      </c>
      <c r="G37" s="10">
        <f>'Detail-Blended Rate'!C32</f>
        <v>2.08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3"/>
      <c r="B38" s="8" t="s">
        <v>7</v>
      </c>
      <c r="C38" s="2">
        <f>'Detail-Blended Rate'!C13+'Detail-Blended Rate'!D13+'Detail-Blended Rate'!E13+'Detail-Blended Rate'!F13</f>
        <v>8.133E-2</v>
      </c>
      <c r="D38" s="10">
        <f>'Detail-Blended Rate'!B33+'Detail-Blended Rate'!C33+'Detail-Blended Rate'!D33</f>
        <v>1385.98</v>
      </c>
      <c r="E38" s="9"/>
      <c r="F38" s="2">
        <f>'Detail-Blended Rate'!C13+'Detail-Blended Rate'!D13+'Detail-Blended Rate'!E13+'Detail-Blended Rate'!F13</f>
        <v>8.133E-2</v>
      </c>
      <c r="G38" s="10">
        <f>'Detail-Blended Rate'!C33</f>
        <v>2.08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3"/>
      <c r="B39" s="8" t="s">
        <v>8</v>
      </c>
      <c r="C39" s="2">
        <f>'Detail-Blended Rate'!C14+'Detail-Blended Rate'!D14+'Detail-Blended Rate'!E14+'Detail-Blended Rate'!F14</f>
        <v>8.133E-2</v>
      </c>
      <c r="D39" s="10">
        <f>'Detail-Blended Rate'!B34+'Detail-Blended Rate'!C34+'Detail-Blended Rate'!D34</f>
        <v>1385.98</v>
      </c>
      <c r="E39" s="9"/>
      <c r="F39" s="2">
        <f>'Detail-Blended Rate'!C14+'Detail-Blended Rate'!D14+'Detail-Blended Rate'!E14+'Detail-Blended Rate'!F14</f>
        <v>8.133E-2</v>
      </c>
      <c r="G39" s="10">
        <f>'Detail-Blended Rate'!C34</f>
        <v>2.08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3"/>
      <c r="B40" s="8" t="s">
        <v>9</v>
      </c>
      <c r="C40" s="2">
        <f>'Detail-Blended Rate'!C15+'Detail-Blended Rate'!D15+'Detail-Blended Rate'!E15+'Detail-Blended Rate'!F15</f>
        <v>8.133E-2</v>
      </c>
      <c r="D40" s="10">
        <f>'Detail-Blended Rate'!B35+'Detail-Blended Rate'!C35+'Detail-Blended Rate'!D35</f>
        <v>1385.98</v>
      </c>
      <c r="E40" s="9"/>
      <c r="F40" s="2">
        <f>'Detail-Blended Rate'!C15+'Detail-Blended Rate'!D15+'Detail-Blended Rate'!E15+'Detail-Blended Rate'!F15</f>
        <v>8.133E-2</v>
      </c>
      <c r="G40" s="10">
        <f>'Detail-Blended Rate'!C35</f>
        <v>2.08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3"/>
      <c r="B41" s="8" t="s">
        <v>10</v>
      </c>
      <c r="C41" s="2">
        <f>'Detail-Blended Rate'!C16+'Detail-Blended Rate'!D16+'Detail-Blended Rate'!E16+'Detail-Blended Rate'!F16</f>
        <v>8.133E-2</v>
      </c>
      <c r="D41" s="10">
        <f>'Detail-Blended Rate'!B36+'Detail-Blended Rate'!C36+'Detail-Blended Rate'!D36</f>
        <v>1385.98</v>
      </c>
      <c r="E41" s="9"/>
      <c r="F41" s="2">
        <f>'Detail-Blended Rate'!C16+'Detail-Blended Rate'!D16+'Detail-Blended Rate'!E16+'Detail-Blended Rate'!F16</f>
        <v>8.133E-2</v>
      </c>
      <c r="G41" s="10">
        <f>'Detail-Blended Rate'!C36</f>
        <v>2.08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3"/>
      <c r="B42" s="8" t="s">
        <v>11</v>
      </c>
      <c r="C42" s="29">
        <f>'Detail-Blended Rate'!C17+'Detail-Blended Rate'!D17+'Detail-Blended Rate'!E17+'Detail-Blended Rate'!F17</f>
        <v>8.133E-2</v>
      </c>
      <c r="D42" s="4">
        <f>'Detail-Blended Rate'!B37+'Detail-Blended Rate'!C37+'Detail-Blended Rate'!D37</f>
        <v>1385.98</v>
      </c>
      <c r="E42" s="9"/>
      <c r="F42" s="29">
        <f>'Detail-Blended Rate'!C17+'Detail-Blended Rate'!D17+'Detail-Blended Rate'!E17+'Detail-Blended Rate'!F17</f>
        <v>8.133E-2</v>
      </c>
      <c r="G42" s="4">
        <f>'Detail-Blended Rate'!C37</f>
        <v>2.08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3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3"/>
      <c r="B44" s="11" t="s">
        <v>14</v>
      </c>
      <c r="C44" s="12">
        <f>SUM(C31:C42)/12</f>
        <v>8.1282500000000008E-2</v>
      </c>
      <c r="D44" s="13">
        <f>SUM(D31:D42)/12</f>
        <v>1369.2049999999999</v>
      </c>
      <c r="E44" s="9"/>
      <c r="F44" s="12">
        <f>SUM(F31:F42)/12</f>
        <v>8.1282500000000008E-2</v>
      </c>
      <c r="G44" s="13">
        <f>SUM(G31:G42)/12</f>
        <v>2.2549999999999994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3"/>
      <c r="B45" s="11" t="s">
        <v>15</v>
      </c>
      <c r="C45" s="6"/>
      <c r="D45" s="7">
        <f>SUM(D31:D42)</f>
        <v>16430.46</v>
      </c>
      <c r="E45" s="9"/>
      <c r="F45" s="6"/>
      <c r="G45" s="7">
        <f>SUM(G31:G42)</f>
        <v>27.059999999999995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3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3"/>
      <c r="B48" s="8"/>
      <c r="C48" s="109" t="s">
        <v>38</v>
      </c>
      <c r="D48" s="109"/>
      <c r="E48" s="5"/>
      <c r="F48" s="109" t="s">
        <v>16</v>
      </c>
      <c r="G48" s="109"/>
      <c r="H48" s="9"/>
      <c r="I48" s="109"/>
      <c r="J48" s="109"/>
      <c r="K48" s="6"/>
      <c r="L48" s="109"/>
      <c r="M48" s="112"/>
    </row>
    <row r="49" spans="1:13" x14ac:dyDescent="0.2">
      <c r="A49" s="113"/>
      <c r="B49" s="8"/>
      <c r="C49" s="109" t="s">
        <v>25</v>
      </c>
      <c r="D49" s="109"/>
      <c r="E49" s="5"/>
      <c r="F49" s="109" t="s">
        <v>25</v>
      </c>
      <c r="G49" s="109"/>
      <c r="H49" s="9"/>
      <c r="I49" s="109"/>
      <c r="J49" s="109"/>
      <c r="K49" s="6"/>
      <c r="L49" s="109"/>
      <c r="M49" s="112"/>
    </row>
    <row r="50" spans="1:13" x14ac:dyDescent="0.2">
      <c r="A50" s="113"/>
      <c r="B50" s="8"/>
      <c r="C50" s="109" t="s">
        <v>17</v>
      </c>
      <c r="D50" s="109"/>
      <c r="E50" s="9"/>
      <c r="F50" s="109" t="s">
        <v>18</v>
      </c>
      <c r="G50" s="109"/>
      <c r="H50" s="9"/>
      <c r="I50" s="109"/>
      <c r="J50" s="109"/>
      <c r="K50" s="6"/>
      <c r="L50" s="109"/>
      <c r="M50" s="112"/>
    </row>
    <row r="51" spans="1:13" x14ac:dyDescent="0.2">
      <c r="A51" s="113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3"/>
      <c r="B52" s="8" t="s">
        <v>0</v>
      </c>
      <c r="C52" s="2">
        <f>'Detail-Blended Rate'!G6</f>
        <v>0.30253999999999998</v>
      </c>
      <c r="D52" s="10">
        <f>'Detail-Blended Rate'!B26+'Detail-Blended Rate'!C26+'Detail-Blended Rate'!E26+'Detail-Blended Rate'!D26</f>
        <v>1352.43</v>
      </c>
      <c r="E52" s="9"/>
      <c r="F52" s="2">
        <f>'Detail-Blended Rate'!G6</f>
        <v>0.30253999999999998</v>
      </c>
      <c r="G52" s="10">
        <f>'Detail-Blended Rate'!C26+'Detail-Blended Rate'!E26</f>
        <v>2.4300000000000002</v>
      </c>
      <c r="H52" s="9"/>
      <c r="I52" s="2"/>
      <c r="J52" s="3"/>
      <c r="K52" s="9"/>
      <c r="L52" s="2"/>
      <c r="M52" s="25"/>
    </row>
    <row r="53" spans="1:13" x14ac:dyDescent="0.2">
      <c r="A53" s="113"/>
      <c r="B53" s="8" t="s">
        <v>1</v>
      </c>
      <c r="C53" s="2">
        <f>'Detail-Blended Rate'!G7</f>
        <v>0.30253999999999998</v>
      </c>
      <c r="D53" s="10">
        <f>'Detail-Blended Rate'!B27+'Detail-Blended Rate'!C27+'Detail-Blended Rate'!E27+'Detail-Blended Rate'!D27</f>
        <v>1352.43</v>
      </c>
      <c r="E53" s="9"/>
      <c r="F53" s="2">
        <f>'Detail-Blended Rate'!G7</f>
        <v>0.30253999999999998</v>
      </c>
      <c r="G53" s="10">
        <f>'Detail-Blended Rate'!C27+'Detail-Blended Rate'!E27</f>
        <v>2.4300000000000002</v>
      </c>
      <c r="H53" s="9"/>
      <c r="I53" s="2"/>
      <c r="J53" s="10"/>
      <c r="K53" s="9"/>
      <c r="L53" s="2"/>
      <c r="M53" s="26"/>
    </row>
    <row r="54" spans="1:13" x14ac:dyDescent="0.2">
      <c r="A54" s="113"/>
      <c r="B54" s="8" t="s">
        <v>2</v>
      </c>
      <c r="C54" s="2">
        <f>'Detail-Blended Rate'!G8</f>
        <v>0.30253999999999998</v>
      </c>
      <c r="D54" s="10">
        <f>'Detail-Blended Rate'!B28+'Detail-Blended Rate'!C28+'Detail-Blended Rate'!E28+'Detail-Blended Rate'!D28</f>
        <v>1352.43</v>
      </c>
      <c r="E54" s="9"/>
      <c r="F54" s="2">
        <f>'Detail-Blended Rate'!G8</f>
        <v>0.30253999999999998</v>
      </c>
      <c r="G54" s="10">
        <f>'Detail-Blended Rate'!C28+'Detail-Blended Rate'!E28</f>
        <v>2.4300000000000002</v>
      </c>
      <c r="H54" s="9"/>
      <c r="I54" s="2"/>
      <c r="J54" s="10"/>
      <c r="K54" s="9"/>
      <c r="L54" s="2"/>
      <c r="M54" s="26"/>
    </row>
    <row r="55" spans="1:13" x14ac:dyDescent="0.2">
      <c r="A55" s="113"/>
      <c r="B55" s="8" t="s">
        <v>3</v>
      </c>
      <c r="C55" s="2">
        <f>'Detail-Blended Rate'!G9</f>
        <v>0.30273</v>
      </c>
      <c r="D55" s="10">
        <f>'Detail-Blended Rate'!B29+'Detail-Blended Rate'!C29+'Detail-Blended Rate'!E29+'Detail-Blended Rate'!D29</f>
        <v>1352.43</v>
      </c>
      <c r="E55" s="9"/>
      <c r="F55" s="2">
        <f>'Detail-Blended Rate'!G9</f>
        <v>0.30273</v>
      </c>
      <c r="G55" s="10">
        <f>'Detail-Blended Rate'!C29+'Detail-Blended Rate'!E29</f>
        <v>2.4300000000000002</v>
      </c>
      <c r="H55" s="9"/>
      <c r="I55" s="2"/>
      <c r="J55" s="10"/>
      <c r="K55" s="9"/>
      <c r="L55" s="2"/>
      <c r="M55" s="26"/>
    </row>
    <row r="56" spans="1:13" x14ac:dyDescent="0.2">
      <c r="A56" s="113"/>
      <c r="B56" s="8" t="s">
        <v>4</v>
      </c>
      <c r="C56" s="2">
        <f>'Detail-Blended Rate'!G10</f>
        <v>0.30273</v>
      </c>
      <c r="D56" s="10">
        <f>'Detail-Blended Rate'!B30+'Detail-Blended Rate'!C30+'Detail-Blended Rate'!E30+'Detail-Blended Rate'!D30</f>
        <v>1352.43</v>
      </c>
      <c r="E56" s="9"/>
      <c r="F56" s="2">
        <f>'Detail-Blended Rate'!G10</f>
        <v>0.30273</v>
      </c>
      <c r="G56" s="10">
        <f>'Detail-Blended Rate'!C30+'Detail-Blended Rate'!E30</f>
        <v>2.4300000000000002</v>
      </c>
      <c r="H56" s="9"/>
      <c r="I56" s="2"/>
      <c r="J56" s="10"/>
      <c r="K56" s="9"/>
      <c r="L56" s="2"/>
      <c r="M56" s="26"/>
    </row>
    <row r="57" spans="1:13" x14ac:dyDescent="0.2">
      <c r="A57" s="113"/>
      <c r="B57" s="8" t="s">
        <v>5</v>
      </c>
      <c r="C57" s="2">
        <f>'Detail-Blended Rate'!G11</f>
        <v>0.30273</v>
      </c>
      <c r="D57" s="10">
        <f>'Detail-Blended Rate'!B31+'Detail-Blended Rate'!C31+'Detail-Blended Rate'!E31+'Detail-Blended Rate'!D31</f>
        <v>1352.43</v>
      </c>
      <c r="E57" s="9"/>
      <c r="F57" s="2">
        <f>'Detail-Blended Rate'!G11</f>
        <v>0.30273</v>
      </c>
      <c r="G57" s="10">
        <f>'Detail-Blended Rate'!C31+'Detail-Blended Rate'!E31</f>
        <v>2.4300000000000002</v>
      </c>
      <c r="H57" s="9"/>
      <c r="I57" s="2"/>
      <c r="J57" s="10"/>
      <c r="K57" s="9"/>
      <c r="L57" s="2"/>
      <c r="M57" s="26"/>
    </row>
    <row r="58" spans="1:13" x14ac:dyDescent="0.2">
      <c r="A58" s="113"/>
      <c r="B58" s="8" t="s">
        <v>6</v>
      </c>
      <c r="C58" s="2">
        <f>'Detail-Blended Rate'!G12</f>
        <v>0.30273</v>
      </c>
      <c r="D58" s="10">
        <f>'Detail-Blended Rate'!B32+'Detail-Blended Rate'!C32+'Detail-Blended Rate'!E32+'Detail-Blended Rate'!D32</f>
        <v>1385.98</v>
      </c>
      <c r="E58" s="9"/>
      <c r="F58" s="2">
        <f>'Detail-Blended Rate'!G12</f>
        <v>0.30273</v>
      </c>
      <c r="G58" s="10">
        <f>'Detail-Blended Rate'!C32+'Detail-Blended Rate'!E32</f>
        <v>2.08</v>
      </c>
      <c r="H58" s="9"/>
      <c r="I58" s="23"/>
      <c r="J58" s="10"/>
      <c r="K58" s="9"/>
      <c r="L58" s="23"/>
      <c r="M58" s="26"/>
    </row>
    <row r="59" spans="1:13" x14ac:dyDescent="0.2">
      <c r="A59" s="113"/>
      <c r="B59" s="8" t="s">
        <v>7</v>
      </c>
      <c r="C59" s="2">
        <f>'Detail-Blended Rate'!G13</f>
        <v>0.30273</v>
      </c>
      <c r="D59" s="10">
        <f>'Detail-Blended Rate'!B33+'Detail-Blended Rate'!C33+'Detail-Blended Rate'!E33+'Detail-Blended Rate'!D33</f>
        <v>1385.98</v>
      </c>
      <c r="E59" s="9"/>
      <c r="F59" s="2">
        <f>'Detail-Blended Rate'!G13</f>
        <v>0.30273</v>
      </c>
      <c r="G59" s="10">
        <f>'Detail-Blended Rate'!C33+'Detail-Blended Rate'!E33</f>
        <v>2.08</v>
      </c>
      <c r="H59" s="9"/>
      <c r="I59" s="23"/>
      <c r="J59" s="10"/>
      <c r="K59" s="9"/>
      <c r="L59" s="23"/>
      <c r="M59" s="26"/>
    </row>
    <row r="60" spans="1:13" x14ac:dyDescent="0.2">
      <c r="A60" s="113"/>
      <c r="B60" s="8" t="s">
        <v>8</v>
      </c>
      <c r="C60" s="2">
        <f>'Detail-Blended Rate'!G14</f>
        <v>0.30273</v>
      </c>
      <c r="D60" s="10">
        <f>'Detail-Blended Rate'!B34+'Detail-Blended Rate'!C34+'Detail-Blended Rate'!E34+'Detail-Blended Rate'!D34</f>
        <v>1385.98</v>
      </c>
      <c r="E60" s="9"/>
      <c r="F60" s="2">
        <f>'Detail-Blended Rate'!G14</f>
        <v>0.30273</v>
      </c>
      <c r="G60" s="10">
        <f>'Detail-Blended Rate'!C34+'Detail-Blended Rate'!E34</f>
        <v>2.08</v>
      </c>
      <c r="H60" s="9"/>
      <c r="I60" s="23"/>
      <c r="J60" s="10"/>
      <c r="K60" s="9"/>
      <c r="L60" s="23"/>
      <c r="M60" s="26"/>
    </row>
    <row r="61" spans="1:13" x14ac:dyDescent="0.2">
      <c r="A61" s="113"/>
      <c r="B61" s="8" t="s">
        <v>9</v>
      </c>
      <c r="C61" s="2">
        <f>'Detail-Blended Rate'!G15</f>
        <v>0.30273</v>
      </c>
      <c r="D61" s="10">
        <f>'Detail-Blended Rate'!B35+'Detail-Blended Rate'!C35+'Detail-Blended Rate'!E35+'Detail-Blended Rate'!D35</f>
        <v>1385.98</v>
      </c>
      <c r="E61" s="9"/>
      <c r="F61" s="2">
        <f>'Detail-Blended Rate'!G15</f>
        <v>0.30273</v>
      </c>
      <c r="G61" s="10">
        <f>'Detail-Blended Rate'!C35+'Detail-Blended Rate'!E35</f>
        <v>2.08</v>
      </c>
      <c r="H61" s="9"/>
      <c r="I61" s="23"/>
      <c r="J61" s="10"/>
      <c r="K61" s="9"/>
      <c r="L61" s="23"/>
      <c r="M61" s="26"/>
    </row>
    <row r="62" spans="1:13" x14ac:dyDescent="0.2">
      <c r="A62" s="113"/>
      <c r="B62" s="8" t="s">
        <v>10</v>
      </c>
      <c r="C62" s="2">
        <f>'Detail-Blended Rate'!G16</f>
        <v>0.30273</v>
      </c>
      <c r="D62" s="10">
        <f>'Detail-Blended Rate'!B36+'Detail-Blended Rate'!C36+'Detail-Blended Rate'!E36+'Detail-Blended Rate'!D36</f>
        <v>1385.98</v>
      </c>
      <c r="E62" s="9"/>
      <c r="F62" s="2">
        <f>'Detail-Blended Rate'!G16</f>
        <v>0.30273</v>
      </c>
      <c r="G62" s="10">
        <f>'Detail-Blended Rate'!C36+'Detail-Blended Rate'!E36</f>
        <v>2.08</v>
      </c>
      <c r="H62" s="9"/>
      <c r="I62" s="23"/>
      <c r="J62" s="10"/>
      <c r="K62" s="9"/>
      <c r="L62" s="23"/>
      <c r="M62" s="26"/>
    </row>
    <row r="63" spans="1:13" x14ac:dyDescent="0.2">
      <c r="A63" s="113"/>
      <c r="B63" s="8" t="s">
        <v>11</v>
      </c>
      <c r="C63" s="29">
        <f>'Detail-Blended Rate'!G17</f>
        <v>0.30273</v>
      </c>
      <c r="D63" s="4">
        <f>'Detail-Blended Rate'!B37+'Detail-Blended Rate'!C37+'Detail-Blended Rate'!E37+'Detail-Blended Rate'!D37</f>
        <v>1385.98</v>
      </c>
      <c r="E63" s="9"/>
      <c r="F63" s="29">
        <f>'Detail-Blended Rate'!G17</f>
        <v>0.30273</v>
      </c>
      <c r="G63" s="4">
        <f>'Detail-Blended Rate'!C37+'Detail-Blended Rate'!E37</f>
        <v>2.08</v>
      </c>
      <c r="H63" s="9"/>
      <c r="I63" s="23"/>
      <c r="J63" s="10"/>
      <c r="K63" s="9"/>
      <c r="L63" s="23"/>
      <c r="M63" s="26"/>
    </row>
    <row r="64" spans="1:13" x14ac:dyDescent="0.2">
      <c r="A64" s="113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2">
      <c r="A65" s="113"/>
      <c r="B65" s="11" t="s">
        <v>14</v>
      </c>
      <c r="C65" s="12">
        <f>SUM(C52:C63)/12</f>
        <v>0.30268249999999997</v>
      </c>
      <c r="D65" s="13">
        <f>SUM(D52:D63)/12</f>
        <v>1369.2049999999999</v>
      </c>
      <c r="E65" s="6"/>
      <c r="F65" s="12">
        <f>SUM(F52:F63)/12</f>
        <v>0.30268249999999997</v>
      </c>
      <c r="G65" s="13">
        <f>SUM(G52:G63)/12</f>
        <v>2.2549999999999994</v>
      </c>
      <c r="H65" s="9"/>
      <c r="I65" s="12"/>
      <c r="J65" s="13"/>
      <c r="K65" s="6"/>
      <c r="L65" s="12"/>
      <c r="M65" s="27"/>
    </row>
    <row r="66" spans="1:13" ht="13.5" thickBot="1" x14ac:dyDescent="0.25">
      <c r="A66" s="113"/>
      <c r="B66" s="11" t="s">
        <v>15</v>
      </c>
      <c r="C66" s="6"/>
      <c r="D66" s="7">
        <f>SUM(D52:D63)</f>
        <v>16430.46</v>
      </c>
      <c r="E66" s="6"/>
      <c r="F66" s="6"/>
      <c r="G66" s="7">
        <f>SUM(G52:G63)</f>
        <v>27.059999999999995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2">
      <c r="A67" s="1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2">
      <c r="A68" s="113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2">
      <c r="A69" s="113"/>
      <c r="B69" s="8"/>
      <c r="C69" s="109" t="s">
        <v>28</v>
      </c>
      <c r="D69" s="109"/>
      <c r="E69" s="6"/>
      <c r="F69" s="109" t="s">
        <v>30</v>
      </c>
      <c r="G69" s="109"/>
      <c r="H69" s="9"/>
      <c r="I69" s="109" t="s">
        <v>26</v>
      </c>
      <c r="J69" s="109"/>
      <c r="K69" s="9"/>
      <c r="L69" s="9"/>
      <c r="M69" s="20"/>
    </row>
    <row r="70" spans="1:13" x14ac:dyDescent="0.2">
      <c r="A70" s="113"/>
      <c r="B70" s="8"/>
      <c r="C70" s="111" t="s">
        <v>29</v>
      </c>
      <c r="D70" s="111"/>
      <c r="E70" s="6"/>
      <c r="F70" s="111" t="s">
        <v>31</v>
      </c>
      <c r="G70" s="111"/>
      <c r="H70" s="9"/>
      <c r="I70" s="111" t="s">
        <v>27</v>
      </c>
      <c r="J70" s="111"/>
      <c r="K70" s="9"/>
      <c r="M70" s="20"/>
    </row>
    <row r="71" spans="1:13" x14ac:dyDescent="0.2">
      <c r="A71" s="113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">
      <c r="A72" s="113"/>
      <c r="B72" s="8" t="s">
        <v>0</v>
      </c>
      <c r="C72" s="2">
        <f>'Detail-Blended Rate'!F6</f>
        <v>3.14E-3</v>
      </c>
      <c r="D72" s="10">
        <f>'Detail-Blended Rate'!C26</f>
        <v>2.4300000000000002</v>
      </c>
      <c r="E72" s="9"/>
      <c r="F72" s="2">
        <f>'Detail-Blended Rate'!F6</f>
        <v>3.14E-3</v>
      </c>
      <c r="G72" s="10">
        <f>'Detail-Blended Rate'!C26</f>
        <v>2.4300000000000002</v>
      </c>
      <c r="H72" s="9"/>
      <c r="I72" s="2">
        <f>'Detail-Blended Rate'!C6+'Detail-Blended Rate'!D6+'Detail-Blended Rate'!E6+'Detail-Blended Rate'!F6</f>
        <v>8.1140000000000004E-2</v>
      </c>
      <c r="J72" s="10">
        <f>'Detail-Blended Rate'!C26</f>
        <v>2.4300000000000002</v>
      </c>
      <c r="K72" s="9"/>
      <c r="M72" s="20"/>
    </row>
    <row r="73" spans="1:13" x14ac:dyDescent="0.2">
      <c r="A73" s="113"/>
      <c r="B73" s="8" t="s">
        <v>1</v>
      </c>
      <c r="C73" s="2">
        <f>'Detail-Blended Rate'!F7</f>
        <v>3.14E-3</v>
      </c>
      <c r="D73" s="10">
        <f>'Detail-Blended Rate'!C27</f>
        <v>2.4300000000000002</v>
      </c>
      <c r="E73" s="9"/>
      <c r="F73" s="2">
        <f>'Detail-Blended Rate'!F7</f>
        <v>3.14E-3</v>
      </c>
      <c r="G73" s="10">
        <f>'Detail-Blended Rate'!C27</f>
        <v>2.4300000000000002</v>
      </c>
      <c r="H73" s="9"/>
      <c r="I73" s="2">
        <f>'Detail-Blended Rate'!C7+'Detail-Blended Rate'!D7+'Detail-Blended Rate'!E7+'Detail-Blended Rate'!F7</f>
        <v>8.1140000000000004E-2</v>
      </c>
      <c r="J73" s="10">
        <f>'Detail-Blended Rate'!C27</f>
        <v>2.4300000000000002</v>
      </c>
      <c r="K73" s="9"/>
      <c r="M73" s="20"/>
    </row>
    <row r="74" spans="1:13" x14ac:dyDescent="0.2">
      <c r="A74" s="113"/>
      <c r="B74" s="8" t="s">
        <v>2</v>
      </c>
      <c r="C74" s="2">
        <f>'Detail-Blended Rate'!F8</f>
        <v>3.14E-3</v>
      </c>
      <c r="D74" s="10">
        <f>'Detail-Blended Rate'!C28</f>
        <v>2.4300000000000002</v>
      </c>
      <c r="E74" s="9"/>
      <c r="F74" s="2">
        <f>'Detail-Blended Rate'!F8</f>
        <v>3.14E-3</v>
      </c>
      <c r="G74" s="10">
        <f>'Detail-Blended Rate'!C28</f>
        <v>2.4300000000000002</v>
      </c>
      <c r="H74" s="9"/>
      <c r="I74" s="2">
        <f>'Detail-Blended Rate'!C8+'Detail-Blended Rate'!D8+'Detail-Blended Rate'!E8+'Detail-Blended Rate'!F8</f>
        <v>8.1140000000000004E-2</v>
      </c>
      <c r="J74" s="10">
        <f>'Detail-Blended Rate'!C28</f>
        <v>2.4300000000000002</v>
      </c>
      <c r="K74" s="9"/>
      <c r="L74" s="9"/>
      <c r="M74" s="20"/>
    </row>
    <row r="75" spans="1:13" x14ac:dyDescent="0.2">
      <c r="A75" s="113"/>
      <c r="B75" s="8" t="s">
        <v>3</v>
      </c>
      <c r="C75" s="2">
        <f>'Detail-Blended Rate'!F9</f>
        <v>3.3300000000000001E-3</v>
      </c>
      <c r="D75" s="10">
        <f>'Detail-Blended Rate'!C29</f>
        <v>2.4300000000000002</v>
      </c>
      <c r="E75" s="9"/>
      <c r="F75" s="2">
        <f>'Detail-Blended Rate'!F9</f>
        <v>3.3300000000000001E-3</v>
      </c>
      <c r="G75" s="10">
        <f>'Detail-Blended Rate'!C29</f>
        <v>2.4300000000000002</v>
      </c>
      <c r="H75" s="9"/>
      <c r="I75" s="2">
        <f>'Detail-Blended Rate'!C9+'Detail-Blended Rate'!D9+'Detail-Blended Rate'!E9+'Detail-Blended Rate'!F9</f>
        <v>8.133E-2</v>
      </c>
      <c r="J75" s="10">
        <f>'Detail-Blended Rate'!C29</f>
        <v>2.4300000000000002</v>
      </c>
      <c r="K75" s="9"/>
      <c r="L75" s="98" t="s">
        <v>93</v>
      </c>
      <c r="M75" s="99"/>
    </row>
    <row r="76" spans="1:13" x14ac:dyDescent="0.2">
      <c r="A76" s="113"/>
      <c r="B76" s="8" t="s">
        <v>4</v>
      </c>
      <c r="C76" s="2">
        <f>'Detail-Blended Rate'!F10</f>
        <v>3.3300000000000001E-3</v>
      </c>
      <c r="D76" s="10">
        <f>'Detail-Blended Rate'!C30</f>
        <v>2.4300000000000002</v>
      </c>
      <c r="E76" s="9"/>
      <c r="F76" s="2">
        <f>'Detail-Blended Rate'!F10</f>
        <v>3.3300000000000001E-3</v>
      </c>
      <c r="G76" s="10">
        <f>'Detail-Blended Rate'!C30</f>
        <v>2.4300000000000002</v>
      </c>
      <c r="H76" s="9"/>
      <c r="I76" s="2">
        <f>'Detail-Blended Rate'!C10+'Detail-Blended Rate'!D10+'Detail-Blended Rate'!E10+'Detail-Blended Rate'!F10</f>
        <v>8.133E-2</v>
      </c>
      <c r="J76" s="10">
        <f>'Detail-Blended Rate'!C30</f>
        <v>2.4300000000000002</v>
      </c>
      <c r="K76" s="9"/>
      <c r="L76" s="97" t="s">
        <v>94</v>
      </c>
      <c r="M76" s="96"/>
    </row>
    <row r="77" spans="1:13" x14ac:dyDescent="0.2">
      <c r="A77" s="113"/>
      <c r="B77" s="8" t="s">
        <v>5</v>
      </c>
      <c r="C77" s="2">
        <f>'Detail-Blended Rate'!F11</f>
        <v>3.3300000000000001E-3</v>
      </c>
      <c r="D77" s="10">
        <f>'Detail-Blended Rate'!C31</f>
        <v>2.4300000000000002</v>
      </c>
      <c r="E77" s="9"/>
      <c r="F77" s="2">
        <f>'Detail-Blended Rate'!F11</f>
        <v>3.3300000000000001E-3</v>
      </c>
      <c r="G77" s="10">
        <f>'Detail-Blended Rate'!C31</f>
        <v>2.4300000000000002</v>
      </c>
      <c r="H77" s="9"/>
      <c r="I77" s="2">
        <f>'Detail-Blended Rate'!C11+'Detail-Blended Rate'!D11+'Detail-Blended Rate'!E11+'Detail-Blended Rate'!F11</f>
        <v>8.133E-2</v>
      </c>
      <c r="J77" s="10">
        <f>'Detail-Blended Rate'!C31</f>
        <v>2.4300000000000002</v>
      </c>
      <c r="K77" s="9"/>
      <c r="L77" s="97" t="s">
        <v>95</v>
      </c>
      <c r="M77" s="100"/>
    </row>
    <row r="78" spans="1:13" x14ac:dyDescent="0.2">
      <c r="A78" s="113"/>
      <c r="B78" s="8" t="s">
        <v>6</v>
      </c>
      <c r="C78" s="2">
        <f>'Detail-Blended Rate'!F12</f>
        <v>3.3300000000000001E-3</v>
      </c>
      <c r="D78" s="10">
        <f>'Detail-Blended Rate'!C32</f>
        <v>2.08</v>
      </c>
      <c r="E78" s="9"/>
      <c r="F78" s="2">
        <f>'Detail-Blended Rate'!F12</f>
        <v>3.3300000000000001E-3</v>
      </c>
      <c r="G78" s="10">
        <f>'Detail-Blended Rate'!C32</f>
        <v>2.08</v>
      </c>
      <c r="H78" s="9"/>
      <c r="I78" s="2">
        <f>'Detail-Blended Rate'!C12+'Detail-Blended Rate'!D12+'Detail-Blended Rate'!E12+'Detail-Blended Rate'!F12</f>
        <v>8.133E-2</v>
      </c>
      <c r="J78" s="10">
        <f>'Detail-Blended Rate'!C32</f>
        <v>2.08</v>
      </c>
      <c r="K78" s="9"/>
      <c r="L78" s="97" t="s">
        <v>96</v>
      </c>
      <c r="M78" s="100"/>
    </row>
    <row r="79" spans="1:13" x14ac:dyDescent="0.2">
      <c r="A79" s="113"/>
      <c r="B79" s="8" t="s">
        <v>7</v>
      </c>
      <c r="C79" s="2">
        <f>'Detail-Blended Rate'!F13</f>
        <v>3.3300000000000001E-3</v>
      </c>
      <c r="D79" s="10">
        <f>'Detail-Blended Rate'!C33</f>
        <v>2.08</v>
      </c>
      <c r="E79" s="9"/>
      <c r="F79" s="2">
        <f>'Detail-Blended Rate'!F13</f>
        <v>3.3300000000000001E-3</v>
      </c>
      <c r="G79" s="10">
        <f>'Detail-Blended Rate'!C33</f>
        <v>2.08</v>
      </c>
      <c r="H79" s="9"/>
      <c r="I79" s="2">
        <f>'Detail-Blended Rate'!C13+'Detail-Blended Rate'!D13+'Detail-Blended Rate'!E13+'Detail-Blended Rate'!F13</f>
        <v>8.133E-2</v>
      </c>
      <c r="J79" s="10">
        <f>'Detail-Blended Rate'!C33</f>
        <v>2.08</v>
      </c>
      <c r="K79" s="9"/>
      <c r="L79" s="101" t="s">
        <v>97</v>
      </c>
      <c r="M79" s="102"/>
    </row>
    <row r="80" spans="1:13" x14ac:dyDescent="0.2">
      <c r="A80" s="113"/>
      <c r="B80" s="8" t="s">
        <v>8</v>
      </c>
      <c r="C80" s="2">
        <f>'Detail-Blended Rate'!F14</f>
        <v>3.3300000000000001E-3</v>
      </c>
      <c r="D80" s="10">
        <f>'Detail-Blended Rate'!C34</f>
        <v>2.08</v>
      </c>
      <c r="E80" s="9"/>
      <c r="F80" s="2">
        <f>'Detail-Blended Rate'!F14</f>
        <v>3.3300000000000001E-3</v>
      </c>
      <c r="G80" s="10">
        <f>'Detail-Blended Rate'!C34</f>
        <v>2.08</v>
      </c>
      <c r="H80" s="9"/>
      <c r="I80" s="2">
        <f>'Detail-Blended Rate'!C14+'Detail-Blended Rate'!D14+'Detail-Blended Rate'!E14+'Detail-Blended Rate'!F14</f>
        <v>8.133E-2</v>
      </c>
      <c r="J80" s="10">
        <f>'Detail-Blended Rate'!C34</f>
        <v>2.08</v>
      </c>
      <c r="K80" s="9"/>
      <c r="L80" s="9"/>
      <c r="M80" s="20"/>
    </row>
    <row r="81" spans="1:13" x14ac:dyDescent="0.2">
      <c r="A81" s="113"/>
      <c r="B81" s="8" t="s">
        <v>9</v>
      </c>
      <c r="C81" s="2">
        <f>'Detail-Blended Rate'!F15</f>
        <v>3.3300000000000001E-3</v>
      </c>
      <c r="D81" s="10">
        <f>'Detail-Blended Rate'!C35</f>
        <v>2.08</v>
      </c>
      <c r="E81" s="9"/>
      <c r="F81" s="2">
        <f>'Detail-Blended Rate'!F15</f>
        <v>3.3300000000000001E-3</v>
      </c>
      <c r="G81" s="10">
        <f>'Detail-Blended Rate'!C35</f>
        <v>2.08</v>
      </c>
      <c r="H81" s="9"/>
      <c r="I81" s="2">
        <f>'Detail-Blended Rate'!C15+'Detail-Blended Rate'!D15+'Detail-Blended Rate'!E15+'Detail-Blended Rate'!F15</f>
        <v>8.133E-2</v>
      </c>
      <c r="J81" s="10">
        <f>'Detail-Blended Rate'!C35</f>
        <v>2.08</v>
      </c>
      <c r="K81" s="9"/>
      <c r="L81" s="9"/>
      <c r="M81" s="20"/>
    </row>
    <row r="82" spans="1:13" x14ac:dyDescent="0.2">
      <c r="A82" s="113"/>
      <c r="B82" s="8" t="s">
        <v>10</v>
      </c>
      <c r="C82" s="2">
        <f>'Detail-Blended Rate'!F16</f>
        <v>3.3300000000000001E-3</v>
      </c>
      <c r="D82" s="10">
        <f>'Detail-Blended Rate'!C36</f>
        <v>2.08</v>
      </c>
      <c r="E82" s="9"/>
      <c r="F82" s="2">
        <f>'Detail-Blended Rate'!F16</f>
        <v>3.3300000000000001E-3</v>
      </c>
      <c r="G82" s="10">
        <f>'Detail-Blended Rate'!C36</f>
        <v>2.08</v>
      </c>
      <c r="H82" s="9"/>
      <c r="I82" s="2">
        <f>'Detail-Blended Rate'!C16+'Detail-Blended Rate'!D16+'Detail-Blended Rate'!E16+'Detail-Blended Rate'!F16</f>
        <v>8.133E-2</v>
      </c>
      <c r="J82" s="10">
        <f>'Detail-Blended Rate'!C36</f>
        <v>2.08</v>
      </c>
      <c r="K82" s="9"/>
      <c r="L82" s="9"/>
      <c r="M82" s="20"/>
    </row>
    <row r="83" spans="1:13" x14ac:dyDescent="0.2">
      <c r="A83" s="113"/>
      <c r="B83" s="8" t="s">
        <v>11</v>
      </c>
      <c r="C83" s="29">
        <f>'Detail-Blended Rate'!F17</f>
        <v>3.3300000000000001E-3</v>
      </c>
      <c r="D83" s="4">
        <f>'Detail-Blended Rate'!C37</f>
        <v>2.08</v>
      </c>
      <c r="E83" s="9"/>
      <c r="F83" s="29">
        <f>'Detail-Blended Rate'!F17</f>
        <v>3.3300000000000001E-3</v>
      </c>
      <c r="G83" s="4">
        <f>'Detail-Blended Rate'!C37</f>
        <v>2.08</v>
      </c>
      <c r="H83" s="9"/>
      <c r="I83" s="29">
        <f>'Detail-Blended Rate'!C17+'Detail-Blended Rate'!D17+'Detail-Blended Rate'!E17+'Detail-Blended Rate'!F17</f>
        <v>8.133E-2</v>
      </c>
      <c r="J83" s="4">
        <f>'Detail-Blended Rate'!C37</f>
        <v>2.08</v>
      </c>
      <c r="K83" s="9"/>
      <c r="L83" s="9"/>
      <c r="M83" s="20"/>
    </row>
    <row r="84" spans="1:13" x14ac:dyDescent="0.2">
      <c r="A84" s="113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3"/>
      <c r="B85" s="11" t="s">
        <v>14</v>
      </c>
      <c r="C85" s="12">
        <f>SUM(C72:C83)/12</f>
        <v>3.2825000000000003E-3</v>
      </c>
      <c r="D85" s="13">
        <f>SUM(D72:D83)/12</f>
        <v>2.2549999999999994</v>
      </c>
      <c r="E85" s="6"/>
      <c r="F85" s="12">
        <f>SUM(F72:F83)/12</f>
        <v>3.2825000000000003E-3</v>
      </c>
      <c r="G85" s="13">
        <f>SUM(G72:G83)/12</f>
        <v>2.2549999999999994</v>
      </c>
      <c r="H85" s="9"/>
      <c r="I85" s="12">
        <f>SUM(I72:I83)/12</f>
        <v>8.1282500000000008E-2</v>
      </c>
      <c r="J85" s="13">
        <f>SUM(J72:J83)/12</f>
        <v>2.2549999999999994</v>
      </c>
      <c r="K85" s="9"/>
      <c r="L85" s="9"/>
      <c r="M85" s="20"/>
    </row>
    <row r="86" spans="1:13" ht="12.75" customHeight="1" thickBot="1" x14ac:dyDescent="0.25">
      <c r="A86" s="113"/>
      <c r="B86" s="11" t="s">
        <v>15</v>
      </c>
      <c r="C86" s="6"/>
      <c r="D86" s="7">
        <f>SUM(D72:D83)</f>
        <v>27.059999999999995</v>
      </c>
      <c r="E86" s="6"/>
      <c r="F86" s="6"/>
      <c r="G86" s="7">
        <f>SUM(G72:G83)</f>
        <v>27.059999999999995</v>
      </c>
      <c r="H86" s="9"/>
      <c r="I86" s="6"/>
      <c r="J86" s="7">
        <f>SUM(J72:J83)</f>
        <v>27.059999999999995</v>
      </c>
      <c r="K86" s="9"/>
      <c r="L86" s="9"/>
      <c r="M86" s="20"/>
    </row>
    <row r="87" spans="1:13" ht="5.0999999999999996" customHeight="1" thickTop="1" x14ac:dyDescent="0.2">
      <c r="A87" s="1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62</v>
      </c>
    </row>
    <row r="93" spans="1:13" x14ac:dyDescent="0.2">
      <c r="B93" t="s">
        <v>63</v>
      </c>
    </row>
    <row r="94" spans="1:13" x14ac:dyDescent="0.2">
      <c r="B94" t="s">
        <v>72</v>
      </c>
    </row>
    <row r="95" spans="1:13" x14ac:dyDescent="0.2">
      <c r="B95" t="s">
        <v>68</v>
      </c>
    </row>
    <row r="96" spans="1:13" ht="14.25" x14ac:dyDescent="0.2">
      <c r="B96" s="51" t="s">
        <v>65</v>
      </c>
    </row>
    <row r="97" spans="2:2" x14ac:dyDescent="0.2">
      <c r="B97" t="s">
        <v>67</v>
      </c>
    </row>
    <row r="98" spans="2:2" x14ac:dyDescent="0.2">
      <c r="B98" t="s">
        <v>66</v>
      </c>
    </row>
  </sheetData>
  <mergeCells count="44">
    <mergeCell ref="C48:D48"/>
    <mergeCell ref="F48:G48"/>
    <mergeCell ref="I48:J48"/>
    <mergeCell ref="F50:G50"/>
    <mergeCell ref="I50:J50"/>
    <mergeCell ref="A68:A87"/>
    <mergeCell ref="C69:D69"/>
    <mergeCell ref="F69:G69"/>
    <mergeCell ref="I69:J69"/>
    <mergeCell ref="C70:D70"/>
    <mergeCell ref="F70:G70"/>
    <mergeCell ref="I70:J70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1"/>
  <sheetViews>
    <sheetView showGridLines="0" workbookViewId="0">
      <selection activeCell="E25" sqref="E25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7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22" ht="15.75" x14ac:dyDescent="0.25">
      <c r="A1" s="115" t="s">
        <v>102</v>
      </c>
      <c r="B1" s="115"/>
      <c r="C1" s="115"/>
      <c r="D1" s="115"/>
      <c r="E1" s="115"/>
      <c r="F1" s="115"/>
      <c r="G1" s="115"/>
    </row>
    <row r="2" spans="1:22" ht="15.75" x14ac:dyDescent="0.25">
      <c r="A2" s="115" t="s">
        <v>57</v>
      </c>
      <c r="B2" s="115"/>
      <c r="C2" s="115"/>
      <c r="D2" s="115"/>
      <c r="E2" s="115"/>
      <c r="F2" s="115"/>
      <c r="G2" s="115"/>
    </row>
    <row r="3" spans="1:22" x14ac:dyDescent="0.2">
      <c r="A3" s="116" t="str">
        <f>Instructions!C6</f>
        <v>Updated January 8, 2019</v>
      </c>
      <c r="B3" s="116"/>
      <c r="C3" s="116"/>
      <c r="D3" s="116"/>
      <c r="E3" s="116"/>
      <c r="F3" s="116"/>
      <c r="G3" s="116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0.22140000000000001</v>
      </c>
      <c r="C6" s="31">
        <v>6.2E-2</v>
      </c>
      <c r="D6" s="31">
        <v>1.4500000000000001E-2</v>
      </c>
      <c r="E6" s="55">
        <v>1.5E-3</v>
      </c>
      <c r="F6" s="95">
        <v>3.14E-3</v>
      </c>
      <c r="G6" s="33">
        <f>SUM(B6:F6)</f>
        <v>0.30253999999999998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0.22140000000000001</v>
      </c>
      <c r="C7" s="31">
        <v>6.2E-2</v>
      </c>
      <c r="D7" s="31">
        <v>1.4500000000000001E-2</v>
      </c>
      <c r="E7" s="55">
        <v>1.5E-3</v>
      </c>
      <c r="F7" s="95">
        <v>3.14E-3</v>
      </c>
      <c r="G7" s="33">
        <f t="shared" ref="G7:G17" si="0">SUM(B7:F7)</f>
        <v>0.30253999999999998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0.22140000000000001</v>
      </c>
      <c r="C8" s="31">
        <v>6.2E-2</v>
      </c>
      <c r="D8" s="31">
        <v>1.4500000000000001E-2</v>
      </c>
      <c r="E8" s="55">
        <v>1.5E-3</v>
      </c>
      <c r="F8" s="95">
        <v>3.14E-3</v>
      </c>
      <c r="G8" s="33">
        <f t="shared" si="0"/>
        <v>0.30253999999999998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0.22140000000000001</v>
      </c>
      <c r="C9" s="31">
        <v>6.2E-2</v>
      </c>
      <c r="D9" s="31">
        <v>1.4500000000000001E-2</v>
      </c>
      <c r="E9" s="55">
        <v>1.5E-3</v>
      </c>
      <c r="F9" s="95">
        <v>3.3300000000000001E-3</v>
      </c>
      <c r="G9" s="33">
        <f t="shared" si="0"/>
        <v>0.30273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0.22140000000000001</v>
      </c>
      <c r="C10" s="31">
        <v>6.2E-2</v>
      </c>
      <c r="D10" s="31">
        <v>1.4500000000000001E-2</v>
      </c>
      <c r="E10" s="55">
        <v>1.5E-3</v>
      </c>
      <c r="F10" s="95">
        <v>3.3300000000000001E-3</v>
      </c>
      <c r="G10" s="33">
        <f t="shared" si="0"/>
        <v>0.30273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0.22140000000000001</v>
      </c>
      <c r="C11" s="31">
        <v>6.2E-2</v>
      </c>
      <c r="D11" s="31">
        <v>1.4500000000000001E-2</v>
      </c>
      <c r="E11" s="55">
        <v>1.5E-3</v>
      </c>
      <c r="F11" s="95">
        <v>3.3300000000000001E-3</v>
      </c>
      <c r="G11" s="33">
        <f t="shared" si="0"/>
        <v>0.30273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0.22140000000000001</v>
      </c>
      <c r="C12" s="31">
        <v>6.2E-2</v>
      </c>
      <c r="D12" s="31">
        <v>1.4500000000000001E-2</v>
      </c>
      <c r="E12" s="55">
        <v>1.5E-3</v>
      </c>
      <c r="F12" s="95">
        <v>3.3300000000000001E-3</v>
      </c>
      <c r="G12" s="33">
        <f t="shared" si="0"/>
        <v>0.30273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0.22140000000000001</v>
      </c>
      <c r="C13" s="31">
        <v>6.2E-2</v>
      </c>
      <c r="D13" s="31">
        <v>1.4500000000000001E-2</v>
      </c>
      <c r="E13" s="55">
        <v>1.5E-3</v>
      </c>
      <c r="F13" s="95">
        <v>3.3300000000000001E-3</v>
      </c>
      <c r="G13" s="33">
        <f t="shared" si="0"/>
        <v>0.30273</v>
      </c>
      <c r="I13" s="33"/>
      <c r="J13" s="33"/>
    </row>
    <row r="14" spans="1:22" x14ac:dyDescent="0.2">
      <c r="A14" t="s">
        <v>8</v>
      </c>
      <c r="B14" s="31">
        <v>0.22140000000000001</v>
      </c>
      <c r="C14" s="31">
        <v>6.2E-2</v>
      </c>
      <c r="D14" s="31">
        <v>1.4500000000000001E-2</v>
      </c>
      <c r="E14" s="55">
        <v>1.5E-3</v>
      </c>
      <c r="F14" s="95">
        <v>3.3300000000000001E-3</v>
      </c>
      <c r="G14" s="33">
        <f t="shared" si="0"/>
        <v>0.30273</v>
      </c>
      <c r="I14" s="33"/>
      <c r="J14" s="33"/>
    </row>
    <row r="15" spans="1:22" x14ac:dyDescent="0.2">
      <c r="A15" t="s">
        <v>9</v>
      </c>
      <c r="B15" s="31">
        <v>0.22140000000000001</v>
      </c>
      <c r="C15" s="31">
        <v>6.2E-2</v>
      </c>
      <c r="D15" s="31">
        <v>1.4500000000000001E-2</v>
      </c>
      <c r="E15" s="55">
        <v>1.5E-3</v>
      </c>
      <c r="F15" s="95">
        <v>3.3300000000000001E-3</v>
      </c>
      <c r="G15" s="33">
        <f t="shared" si="0"/>
        <v>0.30273</v>
      </c>
      <c r="I15" s="33"/>
      <c r="J15" s="33"/>
    </row>
    <row r="16" spans="1:22" x14ac:dyDescent="0.2">
      <c r="A16" t="s">
        <v>10</v>
      </c>
      <c r="B16" s="31">
        <v>0.22140000000000001</v>
      </c>
      <c r="C16" s="31">
        <v>6.2E-2</v>
      </c>
      <c r="D16" s="31">
        <v>1.4500000000000001E-2</v>
      </c>
      <c r="E16" s="55">
        <v>1.5E-3</v>
      </c>
      <c r="F16" s="95">
        <v>3.3300000000000001E-3</v>
      </c>
      <c r="G16" s="33">
        <f t="shared" si="0"/>
        <v>0.30273</v>
      </c>
      <c r="I16" s="33"/>
      <c r="J16" s="33"/>
      <c r="K16" s="33"/>
      <c r="L16" s="38"/>
    </row>
    <row r="17" spans="1:12" x14ac:dyDescent="0.2">
      <c r="A17" t="s">
        <v>11</v>
      </c>
      <c r="B17" s="31">
        <v>0.22140000000000001</v>
      </c>
      <c r="C17" s="31">
        <v>6.2E-2</v>
      </c>
      <c r="D17" s="31">
        <v>1.4500000000000001E-2</v>
      </c>
      <c r="E17" s="55">
        <v>1.5E-3</v>
      </c>
      <c r="F17" s="95">
        <v>3.3300000000000001E-3</v>
      </c>
      <c r="G17" s="33">
        <f t="shared" si="0"/>
        <v>0.30273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0.22140000000000001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1.4999999999999998E-3</v>
      </c>
      <c r="F19" s="35">
        <f t="shared" si="1"/>
        <v>3.2825000000000003E-3</v>
      </c>
      <c r="G19" s="35">
        <f t="shared" si="1"/>
        <v>0.30268249999999997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I20" s="33"/>
      <c r="K20" s="54"/>
      <c r="L20" s="38"/>
    </row>
    <row r="21" spans="1:12" ht="14.25" x14ac:dyDescent="0.2">
      <c r="A21" s="50" t="s">
        <v>107</v>
      </c>
      <c r="B21" s="31"/>
      <c r="G21" s="33"/>
      <c r="H21" s="33"/>
    </row>
    <row r="22" spans="1:12" x14ac:dyDescent="0.2">
      <c r="A22" s="34" t="s">
        <v>108</v>
      </c>
      <c r="B22" s="31"/>
      <c r="H22" s="33"/>
    </row>
    <row r="23" spans="1:12" x14ac:dyDescent="0.2">
      <c r="B23" s="32"/>
      <c r="C23" s="32"/>
      <c r="E23" s="32"/>
      <c r="G23" s="33"/>
    </row>
    <row r="24" spans="1:12" x14ac:dyDescent="0.2">
      <c r="B24" s="32"/>
      <c r="C24" s="32" t="s">
        <v>46</v>
      </c>
      <c r="D24" s="52" t="s">
        <v>47</v>
      </c>
      <c r="E24" s="32"/>
    </row>
    <row r="25" spans="1:12" x14ac:dyDescent="0.2">
      <c r="B25" s="32" t="s">
        <v>47</v>
      </c>
      <c r="C25" s="32" t="s">
        <v>48</v>
      </c>
      <c r="D25" s="52" t="s">
        <v>71</v>
      </c>
      <c r="E25" s="34"/>
      <c r="G25" s="32"/>
    </row>
    <row r="26" spans="1:12" x14ac:dyDescent="0.2">
      <c r="A26" t="s">
        <v>0</v>
      </c>
      <c r="B26" s="36">
        <f>'Detail-Hires before 8-29-03'!B26</f>
        <v>1349</v>
      </c>
      <c r="C26" s="36">
        <f>'Detail-Hires before 8-29-03'!C26</f>
        <v>2.4300000000000002</v>
      </c>
      <c r="D26" s="36">
        <v>1</v>
      </c>
      <c r="E26" s="36"/>
      <c r="G26" s="36"/>
    </row>
    <row r="27" spans="1:12" x14ac:dyDescent="0.2">
      <c r="A27" t="s">
        <v>1</v>
      </c>
      <c r="B27" s="36">
        <f>'Detail-Hires before 8-29-03'!B27</f>
        <v>1349</v>
      </c>
      <c r="C27" s="36">
        <f>'Detail-Hires before 8-29-03'!C27</f>
        <v>2.4300000000000002</v>
      </c>
      <c r="D27" s="36">
        <v>1</v>
      </c>
      <c r="E27" s="37"/>
      <c r="G27" s="38"/>
    </row>
    <row r="28" spans="1:12" x14ac:dyDescent="0.2">
      <c r="A28" t="s">
        <v>2</v>
      </c>
      <c r="B28" s="36">
        <f>'Detail-Hires before 8-29-03'!B28</f>
        <v>1349</v>
      </c>
      <c r="C28" s="36">
        <f>'Detail-Hires before 8-29-03'!C28</f>
        <v>2.4300000000000002</v>
      </c>
      <c r="D28" s="36">
        <v>1</v>
      </c>
      <c r="E28" s="37"/>
      <c r="G28" s="38"/>
    </row>
    <row r="29" spans="1:12" x14ac:dyDescent="0.2">
      <c r="A29" t="s">
        <v>3</v>
      </c>
      <c r="B29" s="36">
        <f>'Detail-Hires before 8-29-03'!B29</f>
        <v>1349</v>
      </c>
      <c r="C29" s="36">
        <f>'Detail-Hires before 8-29-03'!C29</f>
        <v>2.4300000000000002</v>
      </c>
      <c r="D29" s="36">
        <v>1</v>
      </c>
      <c r="E29" s="37"/>
      <c r="G29" s="38"/>
    </row>
    <row r="30" spans="1:12" x14ac:dyDescent="0.2">
      <c r="A30" t="s">
        <v>4</v>
      </c>
      <c r="B30" s="36">
        <f>'Detail-Hires before 8-29-03'!B30</f>
        <v>1349</v>
      </c>
      <c r="C30" s="36">
        <f>'Detail-Hires before 8-29-03'!C30</f>
        <v>2.4300000000000002</v>
      </c>
      <c r="D30" s="36">
        <v>1</v>
      </c>
      <c r="E30" s="37"/>
      <c r="G30" s="38"/>
    </row>
    <row r="31" spans="1:12" x14ac:dyDescent="0.2">
      <c r="A31" t="s">
        <v>5</v>
      </c>
      <c r="B31" s="36">
        <f>'Detail-Hires before 8-29-03'!B31</f>
        <v>1349</v>
      </c>
      <c r="C31" s="36">
        <f>'Detail-Hires before 8-29-03'!C31</f>
        <v>2.4300000000000002</v>
      </c>
      <c r="D31" s="36">
        <v>1</v>
      </c>
      <c r="E31" s="37"/>
      <c r="G31" s="38"/>
    </row>
    <row r="32" spans="1:12" x14ac:dyDescent="0.2">
      <c r="A32" t="s">
        <v>6</v>
      </c>
      <c r="B32" s="36">
        <f>'Detail-Hires before 8-29-03'!B32</f>
        <v>1383</v>
      </c>
      <c r="C32" s="36">
        <f>'Detail-Hires before 8-29-03'!C32</f>
        <v>2.08</v>
      </c>
      <c r="D32" s="36">
        <f>'Detail-Hires before 8-29-03'!D32</f>
        <v>0.9</v>
      </c>
      <c r="E32" s="37"/>
      <c r="G32" s="38"/>
      <c r="K32" s="103"/>
    </row>
    <row r="33" spans="1:13" x14ac:dyDescent="0.2">
      <c r="A33" t="s">
        <v>7</v>
      </c>
      <c r="B33" s="36">
        <f>'Detail-Hires before 8-29-03'!B33</f>
        <v>1383</v>
      </c>
      <c r="C33" s="36">
        <f>'Detail-Hires before 8-29-03'!C33</f>
        <v>2.08</v>
      </c>
      <c r="D33" s="36">
        <f>'Detail-Hires before 8-29-03'!D33</f>
        <v>0.9</v>
      </c>
      <c r="E33" s="37"/>
      <c r="G33" s="38"/>
    </row>
    <row r="34" spans="1:13" x14ac:dyDescent="0.2">
      <c r="A34" t="s">
        <v>8</v>
      </c>
      <c r="B34" s="36">
        <f>'Detail-Hires before 8-29-03'!B34</f>
        <v>1383</v>
      </c>
      <c r="C34" s="36">
        <f>'Detail-Hires before 8-29-03'!C34</f>
        <v>2.08</v>
      </c>
      <c r="D34" s="36">
        <f>'Detail-Hires before 8-29-03'!D34</f>
        <v>0.9</v>
      </c>
      <c r="E34" s="37"/>
      <c r="G34" s="38"/>
    </row>
    <row r="35" spans="1:13" x14ac:dyDescent="0.2">
      <c r="A35" t="s">
        <v>9</v>
      </c>
      <c r="B35" s="36">
        <f>'Detail-Hires before 8-29-03'!B35</f>
        <v>1383</v>
      </c>
      <c r="C35" s="36">
        <f>'Detail-Hires before 8-29-03'!C35</f>
        <v>2.08</v>
      </c>
      <c r="D35" s="36">
        <f>'Detail-Hires before 8-29-03'!D35</f>
        <v>0.9</v>
      </c>
      <c r="E35" s="37"/>
      <c r="G35" s="38"/>
      <c r="K35" s="104"/>
    </row>
    <row r="36" spans="1:13" x14ac:dyDescent="0.2">
      <c r="A36" t="s">
        <v>10</v>
      </c>
      <c r="B36" s="36">
        <f>'Detail-Hires before 8-29-03'!B36</f>
        <v>1383</v>
      </c>
      <c r="C36" s="36">
        <f>'Detail-Hires before 8-29-03'!C36</f>
        <v>2.08</v>
      </c>
      <c r="D36" s="36">
        <f>'Detail-Hires before 8-29-03'!D36</f>
        <v>0.9</v>
      </c>
      <c r="E36" s="37"/>
      <c r="G36" s="38"/>
    </row>
    <row r="37" spans="1:13" x14ac:dyDescent="0.2">
      <c r="A37" t="s">
        <v>11</v>
      </c>
      <c r="B37" s="36">
        <f>'Detail-Hires before 8-29-03'!B37</f>
        <v>1383</v>
      </c>
      <c r="C37" s="36">
        <f>'Detail-Hires before 8-29-03'!C37</f>
        <v>2.08</v>
      </c>
      <c r="D37" s="36">
        <f>'Detail-Hires before 8-29-03'!D37</f>
        <v>0.9</v>
      </c>
      <c r="E37" s="37"/>
      <c r="G37" s="38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1366</v>
      </c>
      <c r="C39" s="39">
        <f>SUM(C26:C37)/12</f>
        <v>2.2549999999999994</v>
      </c>
      <c r="D39" s="39">
        <f>SUM(D26:D37)/12</f>
        <v>0.95000000000000018</v>
      </c>
      <c r="E39" s="39"/>
      <c r="G39" s="39"/>
    </row>
    <row r="41" spans="1:13" x14ac:dyDescent="0.2">
      <c r="A41" s="34" t="s">
        <v>15</v>
      </c>
      <c r="B41" s="39">
        <f>SUM(B26:B37)</f>
        <v>16392</v>
      </c>
      <c r="C41" s="39">
        <f>SUM(C26:C37)</f>
        <v>27.059999999999995</v>
      </c>
      <c r="D41" s="39">
        <f>SUM(D26:D37)</f>
        <v>11.400000000000002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Campbell, Kayla Nicole</cp:lastModifiedBy>
  <cp:lastPrinted>2016-11-16T20:50:48Z</cp:lastPrinted>
  <dcterms:created xsi:type="dcterms:W3CDTF">2003-12-04T00:31:11Z</dcterms:created>
  <dcterms:modified xsi:type="dcterms:W3CDTF">2019-01-09T18:45:53Z</dcterms:modified>
</cp:coreProperties>
</file>