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FY2020\Outreach &amp; Engagement\Special Reports\"/>
    </mc:Choice>
  </mc:AlternateContent>
  <bookViews>
    <workbookView xWindow="0" yWindow="0" windowWidth="28800" windowHeight="12150" activeTab="1"/>
  </bookViews>
  <sheets>
    <sheet name="Instructions" sheetId="3" r:id="rId1"/>
    <sheet name="Worksheet" sheetId="1" r:id="rId2"/>
    <sheet name="Tables" sheetId="2" state="hidden" r:id="rId3"/>
  </sheets>
  <definedNames>
    <definedName name="_xlnm._FilterDatabase" localSheetId="2" hidden="1">Tables!$A$1:$A$41</definedName>
    <definedName name="_xlnm._FilterDatabase" localSheetId="1" hidden="1">Worksheet!$A$3:$C$3</definedName>
    <definedName name="COUNTY">Tables!$A$1:$A$47</definedName>
    <definedName name="Funding_Source">Tables!$B$1:$B$4</definedName>
  </definedNames>
  <calcPr calcId="162913"/>
</workbook>
</file>

<file path=xl/calcChain.xml><?xml version="1.0" encoding="utf-8"?>
<calcChain xmlns="http://schemas.openxmlformats.org/spreadsheetml/2006/main">
  <c r="E39" i="1" l="1"/>
  <c r="D45" i="1"/>
  <c r="D44" i="1"/>
  <c r="D43" i="1"/>
  <c r="D42" i="1"/>
  <c r="D41" i="1"/>
  <c r="D40" i="1"/>
  <c r="D39" i="1"/>
  <c r="G34" i="1" l="1"/>
  <c r="G15" i="1"/>
  <c r="G39" i="1" l="1"/>
  <c r="E45" i="1" l="1"/>
  <c r="G45" i="1" s="1"/>
  <c r="E41" i="1"/>
  <c r="G41" i="1" s="1"/>
  <c r="E44" i="1"/>
  <c r="G44" i="1" s="1"/>
  <c r="E43" i="1"/>
  <c r="G43" i="1" s="1"/>
  <c r="E42" i="1"/>
  <c r="G42" i="1" s="1"/>
  <c r="E40" i="1"/>
  <c r="G40" i="1" s="1"/>
  <c r="G46" i="1" l="1"/>
  <c r="C53" i="1" s="1"/>
  <c r="C54" i="1" s="1"/>
  <c r="D2" i="2" l="1"/>
  <c r="G48" i="1" s="1"/>
  <c r="C55" i="1" s="1"/>
  <c r="C57" i="1" s="1"/>
  <c r="C58" i="1" s="1"/>
  <c r="C59" i="1" s="1"/>
  <c r="G51" i="1" l="1"/>
</calcChain>
</file>

<file path=xl/comments1.xml><?xml version="1.0" encoding="utf-8"?>
<comments xmlns="http://schemas.openxmlformats.org/spreadsheetml/2006/main">
  <authors>
    <author>Tiffany Gillis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Select your county name from the drop-down list provided (click on down arrow). 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Select your funding source from the drop-down list provided (click on down arrow). </t>
        </r>
      </text>
    </comment>
  </commentList>
</comments>
</file>

<file path=xl/sharedStrings.xml><?xml version="1.0" encoding="utf-8"?>
<sst xmlns="http://schemas.openxmlformats.org/spreadsheetml/2006/main" count="136" uniqueCount="131">
  <si>
    <t>Cost Recovery Worksheet</t>
  </si>
  <si>
    <t>PROGRAM/SERVICE</t>
  </si>
  <si>
    <t>STAFF MEMBER (S)</t>
  </si>
  <si>
    <t>DATE</t>
  </si>
  <si>
    <t>COST RECOVERY OPTIONS</t>
  </si>
  <si>
    <t>No-Cost Recovery</t>
  </si>
  <si>
    <t>Partial-Cost Recovery</t>
  </si>
  <si>
    <t>Full-Cost Recovery</t>
  </si>
  <si>
    <t># of Anticipated Participants</t>
  </si>
  <si>
    <t>Program and Service Costs</t>
  </si>
  <si>
    <t>Notes</t>
  </si>
  <si>
    <t>Budget</t>
  </si>
  <si>
    <t>Salary/Benefits and Other Costs</t>
  </si>
  <si>
    <t>Support Personnel</t>
  </si>
  <si>
    <t>Hours</t>
  </si>
  <si>
    <t>Avg $/Hour</t>
  </si>
  <si>
    <t>Total Cost</t>
  </si>
  <si>
    <t>Other</t>
  </si>
  <si>
    <t>Total Salary, Benefit and Other Costs</t>
  </si>
  <si>
    <t>Cost per Participant</t>
  </si>
  <si>
    <t># of Anticipated Scholarships</t>
  </si>
  <si>
    <t>Support from County Dollars</t>
  </si>
  <si>
    <t>Total Program Costs</t>
  </si>
  <si>
    <t>Baker County</t>
  </si>
  <si>
    <t>Benton County</t>
  </si>
  <si>
    <t>Clackamas County</t>
  </si>
  <si>
    <t>Clatsop County</t>
  </si>
  <si>
    <t>Columbia County</t>
  </si>
  <si>
    <t>Coos County</t>
  </si>
  <si>
    <t>Crook County</t>
  </si>
  <si>
    <t>Curry County</t>
  </si>
  <si>
    <t>Deschutes County</t>
  </si>
  <si>
    <t>Douglas County</t>
  </si>
  <si>
    <t>Gilliam County</t>
  </si>
  <si>
    <t>Grant County</t>
  </si>
  <si>
    <t>Harney County</t>
  </si>
  <si>
    <t>Hood River County</t>
  </si>
  <si>
    <t>Jackson County</t>
  </si>
  <si>
    <t>Jefferson County</t>
  </si>
  <si>
    <t>Josephine County</t>
  </si>
  <si>
    <t>Klamath County</t>
  </si>
  <si>
    <t>Lake County</t>
  </si>
  <si>
    <t>Lane County</t>
  </si>
  <si>
    <t>Lincoln County</t>
  </si>
  <si>
    <t>Linn County</t>
  </si>
  <si>
    <t>Malheur County</t>
  </si>
  <si>
    <t>Marion County</t>
  </si>
  <si>
    <t>Morrow County</t>
  </si>
  <si>
    <t>Polk County</t>
  </si>
  <si>
    <t>Sherman County</t>
  </si>
  <si>
    <t>Tillamook County</t>
  </si>
  <si>
    <t>Union County</t>
  </si>
  <si>
    <t>Wallowa County</t>
  </si>
  <si>
    <t>Warm Springs County</t>
  </si>
  <si>
    <t>Wasco County</t>
  </si>
  <si>
    <t>Washington County</t>
  </si>
  <si>
    <t>Wheeler County</t>
  </si>
  <si>
    <t>Yamhill County</t>
  </si>
  <si>
    <t>COUNTY OFFICE</t>
  </si>
  <si>
    <t>Multnomah County</t>
  </si>
  <si>
    <t>NWREC</t>
  </si>
  <si>
    <t xml:space="preserve">Umatilla-Hermiston </t>
  </si>
  <si>
    <t xml:space="preserve">Umatilla-Milton-Freewater </t>
  </si>
  <si>
    <t xml:space="preserve">Umatilla-Pendleton </t>
  </si>
  <si>
    <t xml:space="preserve">Washington-CPO </t>
  </si>
  <si>
    <t>Cost Recovery Worksheet Instructions</t>
  </si>
  <si>
    <t>1. Select your county office from the drop-down list provided.</t>
  </si>
  <si>
    <t xml:space="preserve">     opportunity to recover some materials, supplies and other program delivery costs such as refreshments or room rental.</t>
  </si>
  <si>
    <t xml:space="preserve">      cover out-of-pocket expenses plus personnel and travel costs.</t>
  </si>
  <si>
    <r>
      <t xml:space="preserve">a. </t>
    </r>
    <r>
      <rPr>
        <b/>
        <sz val="11"/>
        <color theme="1"/>
        <rFont val="Calibri"/>
        <family val="2"/>
        <scheme val="minor"/>
      </rPr>
      <t>No-Cost Recovery:</t>
    </r>
    <r>
      <rPr>
        <sz val="11"/>
        <color theme="1"/>
        <rFont val="Calibri"/>
        <family val="2"/>
        <scheme val="minor"/>
      </rPr>
      <t xml:space="preserve">  Programs/services fundamental to the mission of Oregon State University Extension, these programs</t>
    </r>
  </si>
  <si>
    <r>
      <t xml:space="preserve">b. </t>
    </r>
    <r>
      <rPr>
        <b/>
        <sz val="11"/>
        <color theme="1"/>
        <rFont val="Calibri"/>
        <family val="2"/>
        <scheme val="minor"/>
      </rPr>
      <t>Partial-Cost Recovery:</t>
    </r>
    <r>
      <rPr>
        <sz val="11"/>
        <color theme="1"/>
        <rFont val="Calibri"/>
        <family val="2"/>
        <scheme val="minor"/>
      </rPr>
      <t xml:space="preserve">  Programs/services that are targeted and context specific.  They would be offered at a charge to</t>
    </r>
  </si>
  <si>
    <t xml:space="preserve">     to the individual or narrowly defined group.  These programs would be offered at a charge to cover all program expenses,</t>
  </si>
  <si>
    <t xml:space="preserve">     personnel and travel costs, &amp; administrative or indirect costs.</t>
  </si>
  <si>
    <t>PARTICIPANT INFORMATION</t>
  </si>
  <si>
    <t>a. Indicate the number of participants estimated to attend the Program/service.</t>
  </si>
  <si>
    <t xml:space="preserve">Grand Total </t>
  </si>
  <si>
    <r>
      <t xml:space="preserve">c. </t>
    </r>
    <r>
      <rPr>
        <b/>
        <sz val="11"/>
        <color theme="1"/>
        <rFont val="Calibri"/>
        <family val="2"/>
        <scheme val="minor"/>
      </rPr>
      <t xml:space="preserve">Full-Cost Recovery: </t>
    </r>
    <r>
      <rPr>
        <sz val="11"/>
        <color theme="1"/>
        <rFont val="Calibri"/>
        <family val="2"/>
        <scheme val="minor"/>
      </rPr>
      <t xml:space="preserve"> Programs/services designated for a specific individual, group, or business.  The benefits accrue primarily</t>
    </r>
  </si>
  <si>
    <t xml:space="preserve">     Publications or Handouts, Refreshments/Meals, Room Rental, Supplies and Materials, Travel (Mileage and Transportation), and Other Costs.</t>
  </si>
  <si>
    <t xml:space="preserve">       determined by taking the reoccurring service and supplies costs as a percentage of the counties total cost of operations. </t>
  </si>
  <si>
    <t xml:space="preserve">     are offered at no charge and have no need to recover even service and supply expenses, or there is a need or</t>
  </si>
  <si>
    <t># of Anticipated Paying Participants</t>
  </si>
  <si>
    <t xml:space="preserve">    participants, you do not need to make any change to this figure.  </t>
  </si>
  <si>
    <t>c. After entering the number of estimated participants and scholarships the worksheet will calculate the number of paying</t>
  </si>
  <si>
    <t>Workshop Funds</t>
  </si>
  <si>
    <t>County Funds</t>
  </si>
  <si>
    <t>2. Select your funding source from the drop-down list provided.</t>
  </si>
  <si>
    <t xml:space="preserve">3. Indicate the Program/Service being provided. </t>
  </si>
  <si>
    <t>4. Indicate the Staff member(s) coordinating the Program/Service.</t>
  </si>
  <si>
    <t>5. Indicate the Date of the Program/Service.</t>
  </si>
  <si>
    <t>6. Cost Recovery Options:</t>
  </si>
  <si>
    <t xml:space="preserve">        CC Program Leader</t>
  </si>
  <si>
    <t xml:space="preserve">FUNDING SOURCE        </t>
  </si>
  <si>
    <t xml:space="preserve">   *Fee applied on expenses for workshop indexes/funds.</t>
  </si>
  <si>
    <t>Benefits**</t>
  </si>
  <si>
    <t>University Designated Operations Costs - 8% of Total Expenses*</t>
  </si>
  <si>
    <t>Statewide Public Service Operations Costs 10%</t>
  </si>
  <si>
    <t>University Designated Operations Costs 8%</t>
  </si>
  <si>
    <t>State Funds</t>
  </si>
  <si>
    <t>Other Funds</t>
  </si>
  <si>
    <t>4-H Program</t>
  </si>
  <si>
    <t>Forestry Program</t>
  </si>
  <si>
    <t>Agriculture Program</t>
  </si>
  <si>
    <t>FCH Program</t>
  </si>
  <si>
    <t>Sea Grant Program</t>
  </si>
  <si>
    <t>Description</t>
  </si>
  <si>
    <t>8% Fee</t>
  </si>
  <si>
    <t>Credit Card Payments Received</t>
  </si>
  <si>
    <t>Credit Card Fees - 3% of Total Revenue</t>
  </si>
  <si>
    <t>8. Participant Information:</t>
  </si>
  <si>
    <t>9. Program and Service Costs:  These are the direct costs associated with your Program/service.  Examples: Postage and Advertisement,</t>
  </si>
  <si>
    <t xml:space="preserve">10. Salary/Benefits and Other Costs:  There are the direct costs of personnel associated with the workshop.  </t>
  </si>
  <si>
    <t>12. Facilities and Admin Costs, this 10% cost is the average reoccurring service and supplies costs for all county offices in Extension.  This cost was</t>
  </si>
  <si>
    <t xml:space="preserve">13.  Admin Workshop Fees:  These fees are charged to all expenses when using your workshop account.  </t>
  </si>
  <si>
    <t xml:space="preserve">14.  Support from County Dollars:  Indicate the amount in dollars that will be supported by the county.  </t>
  </si>
  <si>
    <t>15.  Grand Total: This represents your total cost, plus facilities and admin costs, less support from county dollars.</t>
  </si>
  <si>
    <t>16.  Cost per Participant:  This represents your Grand total divided by the # of anticipated paying participants.</t>
  </si>
  <si>
    <t>17.  Regional Administrator review signature line.</t>
  </si>
  <si>
    <t>7. Credit Card Revenue:  If you are collecting revenues via credit card, by checking this option a calculation of the 3% credit card fee</t>
  </si>
  <si>
    <t xml:space="preserve">            the combined total.</t>
  </si>
  <si>
    <t xml:space="preserve">b. Indicate the number of scholarships you estimate to provide to participants.  These can be full or partial Scholarships, indicate </t>
  </si>
  <si>
    <t xml:space="preserve">        3% Credit Card Fee when applicable.</t>
  </si>
  <si>
    <t>11. Total Cost:  This is the total cost of your Program/Service, which includes all Program and Service costs, Salary/Benefits and Other costs, and</t>
  </si>
  <si>
    <t xml:space="preserve">        will be generated using the cost per participants, times the number of participants.</t>
  </si>
  <si>
    <t>Note: Enter estimated hours and average hourly rate.  The benefits cost will calculate automatically.</t>
  </si>
  <si>
    <t>Note: Use the Other column when paying an outside presenter or honorarium.</t>
  </si>
  <si>
    <t>"Charge if you are not receiving credit card payments"</t>
  </si>
  <si>
    <t>Cost per Participant w/Credit Card Fees</t>
  </si>
  <si>
    <t>"Charge if you have selected that you are receiving credit card payments"</t>
  </si>
  <si>
    <t>**Benefits calculated at a rate of 33% of hours multiplied by $ per hour</t>
  </si>
  <si>
    <t xml:space="preserve">        Ex. 10 personnel hours x $15/hour equals $150 x .33 equals $49.50.</t>
  </si>
  <si>
    <t>Regional Director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</si>
</sst>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SWISS"/>
    </font>
    <font>
      <b/>
      <sz val="10"/>
      <name val="SWISS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2" fillId="2" borderId="0" xfId="0" applyFont="1" applyFill="1"/>
    <xf numFmtId="14" fontId="0" fillId="0" borderId="0" xfId="0" applyNumberFormat="1" applyBorder="1" applyAlignment="1"/>
    <xf numFmtId="0" fontId="0" fillId="0" borderId="3" xfId="0" applyBorder="1"/>
    <xf numFmtId="44" fontId="0" fillId="0" borderId="3" xfId="1" applyFont="1" applyBorder="1"/>
    <xf numFmtId="0" fontId="2" fillId="0" borderId="0" xfId="0" applyFont="1" applyFill="1"/>
    <xf numFmtId="0" fontId="2" fillId="2" borderId="0" xfId="0" applyFont="1" applyFill="1" applyBorder="1"/>
    <xf numFmtId="44" fontId="0" fillId="0" borderId="3" xfId="1" applyFont="1" applyBorder="1" applyAlignment="1"/>
    <xf numFmtId="44" fontId="0" fillId="0" borderId="5" xfId="1" applyFont="1" applyBorder="1" applyAlignment="1"/>
    <xf numFmtId="2" fontId="0" fillId="0" borderId="3" xfId="0" applyNumberFormat="1" applyBorder="1" applyAlignment="1"/>
    <xf numFmtId="0" fontId="2" fillId="0" borderId="3" xfId="0" applyFont="1" applyBorder="1"/>
    <xf numFmtId="44" fontId="2" fillId="0" borderId="3" xfId="1" applyFont="1" applyBorder="1"/>
    <xf numFmtId="44" fontId="2" fillId="0" borderId="5" xfId="0" applyNumberFormat="1" applyFont="1" applyBorder="1"/>
    <xf numFmtId="0" fontId="4" fillId="0" borderId="0" xfId="0" applyFont="1"/>
    <xf numFmtId="1" fontId="0" fillId="0" borderId="1" xfId="0" applyNumberFormat="1" applyBorder="1"/>
    <xf numFmtId="164" fontId="2" fillId="0" borderId="3" xfId="1" applyNumberFormat="1" applyFont="1" applyBorder="1"/>
    <xf numFmtId="164" fontId="2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2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2" applyFont="1" applyFill="1" applyAlignment="1"/>
    <xf numFmtId="0" fontId="2" fillId="0" borderId="3" xfId="0" applyFont="1" applyBorder="1" applyAlignment="1">
      <alignment horizontal="center"/>
    </xf>
    <xf numFmtId="44" fontId="0" fillId="0" borderId="0" xfId="1" applyFont="1"/>
    <xf numFmtId="1" fontId="0" fillId="0" borderId="0" xfId="0" applyNumberFormat="1" applyBorder="1"/>
    <xf numFmtId="9" fontId="0" fillId="0" borderId="0" xfId="3" applyFont="1" applyAlignment="1">
      <alignment horizontal="right"/>
    </xf>
    <xf numFmtId="10" fontId="0" fillId="0" borderId="0" xfId="0" applyNumberFormat="1" applyBorder="1"/>
    <xf numFmtId="44" fontId="2" fillId="0" borderId="3" xfId="1" applyNumberFormat="1" applyFont="1" applyBorder="1"/>
    <xf numFmtId="1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workbookViewId="0">
      <selection activeCell="J9" sqref="J9"/>
    </sheetView>
  </sheetViews>
  <sheetFormatPr defaultRowHeight="15"/>
  <cols>
    <col min="1" max="1" width="3.28515625" customWidth="1"/>
  </cols>
  <sheetData>
    <row r="1" spans="1:10" ht="18.75">
      <c r="A1" s="25" t="s">
        <v>65</v>
      </c>
      <c r="B1" s="24"/>
      <c r="C1" s="24"/>
      <c r="D1" s="24"/>
      <c r="E1" s="24"/>
      <c r="F1" s="24"/>
      <c r="G1" s="24"/>
      <c r="H1" s="24"/>
      <c r="I1" s="24"/>
      <c r="J1" s="24"/>
    </row>
    <row r="3" spans="1:10">
      <c r="A3" t="s">
        <v>66</v>
      </c>
    </row>
    <row r="4" spans="1:10" ht="5.25" customHeight="1"/>
    <row r="5" spans="1:10">
      <c r="A5" t="s">
        <v>85</v>
      </c>
    </row>
    <row r="6" spans="1:10" ht="5.25" customHeight="1"/>
    <row r="7" spans="1:10">
      <c r="A7" t="s">
        <v>86</v>
      </c>
    </row>
    <row r="8" spans="1:10" ht="5.25" customHeight="1"/>
    <row r="9" spans="1:10">
      <c r="A9" t="s">
        <v>87</v>
      </c>
    </row>
    <row r="10" spans="1:10" ht="5.25" customHeight="1"/>
    <row r="11" spans="1:10">
      <c r="A11" t="s">
        <v>88</v>
      </c>
    </row>
    <row r="12" spans="1:10" ht="5.25" customHeight="1"/>
    <row r="13" spans="1:10">
      <c r="A13" t="s">
        <v>89</v>
      </c>
    </row>
    <row r="14" spans="1:10">
      <c r="B14" t="s">
        <v>69</v>
      </c>
    </row>
    <row r="15" spans="1:10">
      <c r="B15" t="s">
        <v>79</v>
      </c>
    </row>
    <row r="16" spans="1:10">
      <c r="B16" t="s">
        <v>67</v>
      </c>
    </row>
    <row r="17" spans="1:2">
      <c r="B17" t="s">
        <v>70</v>
      </c>
    </row>
    <row r="18" spans="1:2">
      <c r="B18" t="s">
        <v>68</v>
      </c>
    </row>
    <row r="19" spans="1:2">
      <c r="B19" t="s">
        <v>76</v>
      </c>
    </row>
    <row r="20" spans="1:2">
      <c r="B20" t="s">
        <v>71</v>
      </c>
    </row>
    <row r="21" spans="1:2">
      <c r="B21" t="s">
        <v>72</v>
      </c>
    </row>
    <row r="22" spans="1:2" ht="5.25" customHeight="1"/>
    <row r="23" spans="1:2" ht="14.25" customHeight="1">
      <c r="A23" t="s">
        <v>117</v>
      </c>
    </row>
    <row r="24" spans="1:2" ht="14.25" customHeight="1">
      <c r="A24" t="s">
        <v>122</v>
      </c>
    </row>
    <row r="25" spans="1:2" ht="5.25" customHeight="1"/>
    <row r="26" spans="1:2">
      <c r="A26" t="s">
        <v>108</v>
      </c>
    </row>
    <row r="27" spans="1:2">
      <c r="B27" t="s">
        <v>74</v>
      </c>
    </row>
    <row r="28" spans="1:2">
      <c r="B28" t="s">
        <v>119</v>
      </c>
    </row>
    <row r="29" spans="1:2">
      <c r="A29" t="s">
        <v>118</v>
      </c>
    </row>
    <row r="30" spans="1:2">
      <c r="B30" t="s">
        <v>82</v>
      </c>
    </row>
    <row r="31" spans="1:2">
      <c r="B31" t="s">
        <v>81</v>
      </c>
    </row>
    <row r="32" spans="1:2" ht="5.25" customHeight="1"/>
    <row r="33" spans="1:2">
      <c r="A33" t="s">
        <v>109</v>
      </c>
    </row>
    <row r="34" spans="1:2">
      <c r="A34" t="s">
        <v>77</v>
      </c>
    </row>
    <row r="35" spans="1:2" ht="5.25" customHeight="1"/>
    <row r="36" spans="1:2">
      <c r="A36" t="s">
        <v>110</v>
      </c>
    </row>
    <row r="37" spans="1:2">
      <c r="B37" s="16" t="s">
        <v>123</v>
      </c>
    </row>
    <row r="38" spans="1:2" ht="5.25" customHeight="1">
      <c r="B38" s="16"/>
    </row>
    <row r="39" spans="1:2">
      <c r="A39" t="s">
        <v>121</v>
      </c>
    </row>
    <row r="40" spans="1:2">
      <c r="A40" t="s">
        <v>120</v>
      </c>
    </row>
    <row r="41" spans="1:2">
      <c r="B41" s="16" t="s">
        <v>124</v>
      </c>
    </row>
    <row r="42" spans="1:2" ht="5.25" customHeight="1">
      <c r="B42" s="16"/>
    </row>
    <row r="43" spans="1:2">
      <c r="A43" t="s">
        <v>111</v>
      </c>
    </row>
    <row r="44" spans="1:2">
      <c r="A44" t="s">
        <v>78</v>
      </c>
    </row>
    <row r="45" spans="1:2" ht="6.75" customHeight="1"/>
    <row r="46" spans="1:2">
      <c r="A46" t="s">
        <v>112</v>
      </c>
    </row>
    <row r="47" spans="1:2" ht="5.25" customHeight="1"/>
    <row r="48" spans="1:2">
      <c r="A48" t="s">
        <v>113</v>
      </c>
    </row>
    <row r="49" spans="1:1" ht="5.25" customHeight="1"/>
    <row r="50" spans="1:1">
      <c r="A50" t="s">
        <v>114</v>
      </c>
    </row>
    <row r="51" spans="1:1" ht="5.25" customHeight="1"/>
    <row r="52" spans="1:1">
      <c r="A52" t="s">
        <v>115</v>
      </c>
    </row>
    <row r="53" spans="1:1" ht="5.25" customHeight="1"/>
    <row r="54" spans="1:1">
      <c r="A54" t="s">
        <v>116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workbookViewId="0">
      <selection activeCell="B3" sqref="B3:C3"/>
    </sheetView>
  </sheetViews>
  <sheetFormatPr defaultRowHeight="15"/>
  <cols>
    <col min="1" max="1" width="32" customWidth="1"/>
    <col min="2" max="2" width="10.28515625" customWidth="1"/>
    <col min="3" max="3" width="10.5703125" customWidth="1"/>
    <col min="4" max="4" width="11" customWidth="1"/>
    <col min="5" max="5" width="14.85546875" customWidth="1"/>
    <col min="6" max="6" width="14.140625" customWidth="1"/>
    <col min="7" max="7" width="15.85546875" customWidth="1"/>
  </cols>
  <sheetData>
    <row r="1" spans="1:8" ht="21">
      <c r="A1" s="3" t="s">
        <v>0</v>
      </c>
      <c r="B1" s="3"/>
      <c r="C1" s="3"/>
      <c r="D1" s="3"/>
      <c r="E1" s="3"/>
      <c r="F1" s="3"/>
      <c r="G1" s="3"/>
      <c r="H1" s="3"/>
    </row>
    <row r="3" spans="1:8" ht="15.75" customHeight="1">
      <c r="A3" t="s">
        <v>58</v>
      </c>
      <c r="B3" s="52" t="s">
        <v>17</v>
      </c>
      <c r="C3" s="52"/>
      <c r="D3" s="29"/>
      <c r="F3" s="22" t="s">
        <v>91</v>
      </c>
      <c r="G3" s="27" t="s">
        <v>83</v>
      </c>
    </row>
    <row r="4" spans="1:8" ht="8.25" customHeight="1"/>
    <row r="5" spans="1:8">
      <c r="A5" t="s">
        <v>1</v>
      </c>
      <c r="B5" s="44"/>
      <c r="C5" s="44"/>
      <c r="D5" s="44"/>
      <c r="E5" s="44"/>
      <c r="F5" s="44"/>
      <c r="G5" s="44"/>
    </row>
    <row r="6" spans="1:8" ht="8.25" customHeight="1"/>
    <row r="7" spans="1:8">
      <c r="A7" t="s">
        <v>2</v>
      </c>
      <c r="B7" s="44"/>
      <c r="C7" s="44"/>
      <c r="D7" s="44"/>
      <c r="E7" s="44"/>
      <c r="F7" s="44"/>
      <c r="G7" s="44"/>
    </row>
    <row r="8" spans="1:8" ht="7.5" customHeight="1"/>
    <row r="9" spans="1:8">
      <c r="A9" t="s">
        <v>3</v>
      </c>
      <c r="B9" s="53"/>
      <c r="C9" s="53"/>
      <c r="D9" s="5"/>
      <c r="E9" s="5"/>
    </row>
    <row r="10" spans="1:8" ht="6" customHeight="1"/>
    <row r="11" spans="1:8">
      <c r="A11" t="s">
        <v>4</v>
      </c>
      <c r="D11" t="s">
        <v>73</v>
      </c>
    </row>
    <row r="12" spans="1:8" ht="3.75" customHeight="1"/>
    <row r="13" spans="1:8">
      <c r="A13" s="2" t="s">
        <v>5</v>
      </c>
      <c r="B13" s="20"/>
      <c r="C13" s="1"/>
      <c r="D13" s="54" t="s">
        <v>8</v>
      </c>
      <c r="E13" s="54"/>
      <c r="F13" s="54"/>
      <c r="G13" s="17"/>
    </row>
    <row r="14" spans="1:8">
      <c r="A14" s="2" t="s">
        <v>6</v>
      </c>
      <c r="B14" s="21"/>
      <c r="C14" s="1"/>
      <c r="D14" s="54" t="s">
        <v>20</v>
      </c>
      <c r="E14" s="54"/>
      <c r="F14" s="54"/>
      <c r="G14" s="17"/>
    </row>
    <row r="15" spans="1:8">
      <c r="A15" s="2" t="s">
        <v>7</v>
      </c>
      <c r="B15" s="21"/>
      <c r="C15" s="1"/>
      <c r="D15" s="54" t="s">
        <v>80</v>
      </c>
      <c r="E15" s="54"/>
      <c r="F15" s="54"/>
      <c r="G15" s="17">
        <f>G13-G14</f>
        <v>0</v>
      </c>
    </row>
    <row r="16" spans="1:8" ht="8.25" customHeight="1">
      <c r="A16" s="34"/>
      <c r="B16" s="29"/>
      <c r="C16" s="1"/>
      <c r="D16" s="34"/>
      <c r="E16" s="34"/>
      <c r="F16" s="34"/>
      <c r="G16" s="38"/>
    </row>
    <row r="17" spans="1:7">
      <c r="A17" s="34" t="s">
        <v>106</v>
      </c>
      <c r="B17" s="33"/>
      <c r="C17" s="1"/>
      <c r="D17" s="34"/>
      <c r="E17" s="34"/>
      <c r="F17" s="39"/>
      <c r="G17" s="40"/>
    </row>
    <row r="18" spans="1:7" ht="6.75" customHeight="1"/>
    <row r="19" spans="1:7">
      <c r="A19" s="4" t="s">
        <v>9</v>
      </c>
      <c r="B19" s="4"/>
      <c r="C19" s="4"/>
      <c r="D19" s="4"/>
      <c r="E19" s="4"/>
      <c r="F19" s="4"/>
      <c r="G19" s="4"/>
    </row>
    <row r="21" spans="1:7">
      <c r="A21" s="36" t="s">
        <v>104</v>
      </c>
      <c r="B21" s="46" t="s">
        <v>10</v>
      </c>
      <c r="C21" s="47"/>
      <c r="D21" s="47"/>
      <c r="E21" s="47"/>
      <c r="F21" s="48"/>
      <c r="G21" s="30" t="s">
        <v>11</v>
      </c>
    </row>
    <row r="22" spans="1:7">
      <c r="A22" s="6"/>
      <c r="B22" s="49"/>
      <c r="C22" s="50"/>
      <c r="D22" s="50"/>
      <c r="E22" s="50"/>
      <c r="F22" s="51"/>
      <c r="G22" s="7"/>
    </row>
    <row r="23" spans="1:7">
      <c r="A23" s="6"/>
      <c r="B23" s="49"/>
      <c r="C23" s="50"/>
      <c r="D23" s="50"/>
      <c r="E23" s="50"/>
      <c r="F23" s="51"/>
      <c r="G23" s="7"/>
    </row>
    <row r="24" spans="1:7">
      <c r="A24" s="6"/>
      <c r="B24" s="49"/>
      <c r="C24" s="50"/>
      <c r="D24" s="50"/>
      <c r="E24" s="50"/>
      <c r="F24" s="51"/>
      <c r="G24" s="7"/>
    </row>
    <row r="25" spans="1:7">
      <c r="A25" s="6"/>
      <c r="B25" s="49"/>
      <c r="C25" s="50"/>
      <c r="D25" s="50"/>
      <c r="E25" s="50"/>
      <c r="F25" s="51"/>
      <c r="G25" s="7"/>
    </row>
    <row r="26" spans="1:7">
      <c r="A26" s="6"/>
      <c r="B26" s="49"/>
      <c r="C26" s="50"/>
      <c r="D26" s="50"/>
      <c r="E26" s="50"/>
      <c r="F26" s="51"/>
      <c r="G26" s="7"/>
    </row>
    <row r="27" spans="1:7">
      <c r="A27" s="6"/>
      <c r="B27" s="49"/>
      <c r="C27" s="50"/>
      <c r="D27" s="50"/>
      <c r="E27" s="50"/>
      <c r="F27" s="51"/>
      <c r="G27" s="7"/>
    </row>
    <row r="28" spans="1:7">
      <c r="A28" s="6"/>
      <c r="B28" s="49"/>
      <c r="C28" s="50"/>
      <c r="D28" s="50"/>
      <c r="E28" s="50"/>
      <c r="F28" s="51"/>
      <c r="G28" s="7"/>
    </row>
    <row r="29" spans="1:7">
      <c r="A29" s="6"/>
      <c r="B29" s="49"/>
      <c r="C29" s="50"/>
      <c r="D29" s="50"/>
      <c r="E29" s="50"/>
      <c r="F29" s="51"/>
      <c r="G29" s="7"/>
    </row>
    <row r="30" spans="1:7">
      <c r="A30" s="6"/>
      <c r="B30" s="49"/>
      <c r="C30" s="50"/>
      <c r="D30" s="50"/>
      <c r="E30" s="50"/>
      <c r="F30" s="51"/>
      <c r="G30" s="7"/>
    </row>
    <row r="31" spans="1:7">
      <c r="A31" s="6"/>
      <c r="B31" s="49"/>
      <c r="C31" s="50"/>
      <c r="D31" s="50"/>
      <c r="E31" s="50"/>
      <c r="F31" s="51"/>
      <c r="G31" s="7"/>
    </row>
    <row r="32" spans="1:7">
      <c r="A32" s="6"/>
      <c r="B32" s="49"/>
      <c r="C32" s="50"/>
      <c r="D32" s="50"/>
      <c r="E32" s="50"/>
      <c r="F32" s="51"/>
      <c r="G32" s="7"/>
    </row>
    <row r="33" spans="1:7">
      <c r="A33" s="6"/>
      <c r="B33" s="49"/>
      <c r="C33" s="50"/>
      <c r="D33" s="50"/>
      <c r="E33" s="50"/>
      <c r="F33" s="51"/>
      <c r="G33" s="7"/>
    </row>
    <row r="34" spans="1:7">
      <c r="A34" s="13" t="s">
        <v>22</v>
      </c>
      <c r="B34" s="55"/>
      <c r="C34" s="56"/>
      <c r="D34" s="56"/>
      <c r="E34" s="56"/>
      <c r="F34" s="57"/>
      <c r="G34" s="14">
        <f>SUM(G22:G33)</f>
        <v>0</v>
      </c>
    </row>
    <row r="36" spans="1:7">
      <c r="A36" s="9" t="s">
        <v>12</v>
      </c>
      <c r="B36" s="9"/>
      <c r="C36" s="9"/>
      <c r="D36" s="9"/>
      <c r="E36" s="9"/>
      <c r="F36" s="9"/>
      <c r="G36" s="9"/>
    </row>
    <row r="37" spans="1:7">
      <c r="A37" s="8"/>
      <c r="B37" s="8"/>
      <c r="C37" s="8"/>
      <c r="D37" s="8"/>
      <c r="E37" s="8"/>
      <c r="F37" s="8"/>
      <c r="G37" s="8"/>
    </row>
    <row r="38" spans="1:7" ht="27" customHeight="1">
      <c r="A38" s="30" t="s">
        <v>13</v>
      </c>
      <c r="B38" s="30" t="s">
        <v>14</v>
      </c>
      <c r="C38" s="30" t="s">
        <v>15</v>
      </c>
      <c r="D38" s="31" t="s">
        <v>93</v>
      </c>
      <c r="E38" s="30" t="s">
        <v>16</v>
      </c>
      <c r="F38" s="31" t="s">
        <v>17</v>
      </c>
      <c r="G38" s="32" t="s">
        <v>11</v>
      </c>
    </row>
    <row r="39" spans="1:7">
      <c r="A39" s="6"/>
      <c r="B39" s="12"/>
      <c r="C39" s="10"/>
      <c r="D39" s="11">
        <f>(B39*C39)*0.33</f>
        <v>0</v>
      </c>
      <c r="E39" s="10">
        <f>(B39*C39)+D39</f>
        <v>0</v>
      </c>
      <c r="F39" s="11"/>
      <c r="G39" s="7">
        <f>E39+F39</f>
        <v>0</v>
      </c>
    </row>
    <row r="40" spans="1:7">
      <c r="A40" s="6"/>
      <c r="B40" s="12"/>
      <c r="C40" s="10"/>
      <c r="D40" s="11">
        <f t="shared" ref="D40:D45" si="0">(B40*C40)*0.33</f>
        <v>0</v>
      </c>
      <c r="E40" s="10">
        <f t="shared" ref="E40:E45" si="1">(B40*C40)+D40</f>
        <v>0</v>
      </c>
      <c r="F40" s="11"/>
      <c r="G40" s="7">
        <f t="shared" ref="G40:G45" si="2">E40+F40</f>
        <v>0</v>
      </c>
    </row>
    <row r="41" spans="1:7">
      <c r="A41" s="6"/>
      <c r="B41" s="12"/>
      <c r="C41" s="10"/>
      <c r="D41" s="11">
        <f t="shared" si="0"/>
        <v>0</v>
      </c>
      <c r="E41" s="10">
        <f t="shared" si="1"/>
        <v>0</v>
      </c>
      <c r="F41" s="11"/>
      <c r="G41" s="7">
        <f t="shared" si="2"/>
        <v>0</v>
      </c>
    </row>
    <row r="42" spans="1:7">
      <c r="A42" s="6"/>
      <c r="B42" s="12"/>
      <c r="C42" s="10"/>
      <c r="D42" s="11">
        <f t="shared" si="0"/>
        <v>0</v>
      </c>
      <c r="E42" s="10">
        <f t="shared" si="1"/>
        <v>0</v>
      </c>
      <c r="F42" s="11"/>
      <c r="G42" s="7">
        <f t="shared" si="2"/>
        <v>0</v>
      </c>
    </row>
    <row r="43" spans="1:7">
      <c r="A43" s="6"/>
      <c r="B43" s="12"/>
      <c r="C43" s="10"/>
      <c r="D43" s="11">
        <f t="shared" si="0"/>
        <v>0</v>
      </c>
      <c r="E43" s="10">
        <f t="shared" si="1"/>
        <v>0</v>
      </c>
      <c r="F43" s="11"/>
      <c r="G43" s="7">
        <f t="shared" si="2"/>
        <v>0</v>
      </c>
    </row>
    <row r="44" spans="1:7">
      <c r="A44" s="6"/>
      <c r="B44" s="12"/>
      <c r="C44" s="10"/>
      <c r="D44" s="11">
        <f t="shared" si="0"/>
        <v>0</v>
      </c>
      <c r="E44" s="10">
        <f t="shared" si="1"/>
        <v>0</v>
      </c>
      <c r="F44" s="11"/>
      <c r="G44" s="7">
        <f t="shared" si="2"/>
        <v>0</v>
      </c>
    </row>
    <row r="45" spans="1:7">
      <c r="A45" s="6"/>
      <c r="B45" s="12"/>
      <c r="C45" s="10"/>
      <c r="D45" s="11">
        <f t="shared" si="0"/>
        <v>0</v>
      </c>
      <c r="E45" s="10">
        <f t="shared" si="1"/>
        <v>0</v>
      </c>
      <c r="F45" s="11"/>
      <c r="G45" s="7">
        <f t="shared" si="2"/>
        <v>0</v>
      </c>
    </row>
    <row r="46" spans="1:7">
      <c r="A46" s="55" t="s">
        <v>18</v>
      </c>
      <c r="B46" s="56"/>
      <c r="C46" s="56"/>
      <c r="D46" s="56"/>
      <c r="E46" s="56"/>
      <c r="F46" s="57"/>
      <c r="G46" s="15">
        <f>SUM(G39:G45)</f>
        <v>0</v>
      </c>
    </row>
    <row r="48" spans="1:7">
      <c r="A48" s="9" t="s">
        <v>94</v>
      </c>
      <c r="B48" s="9"/>
      <c r="C48" s="9"/>
      <c r="D48" s="9"/>
      <c r="E48" s="9"/>
      <c r="F48" s="9"/>
      <c r="G48" s="9">
        <f>IF($G$3=Tables!$B$2,Tables!$D$2,0)</f>
        <v>0</v>
      </c>
    </row>
    <row r="49" spans="1:7">
      <c r="A49" t="s">
        <v>92</v>
      </c>
    </row>
    <row r="50" spans="1:7" ht="6" customHeight="1"/>
    <row r="51" spans="1:7">
      <c r="A51" s="9" t="s">
        <v>107</v>
      </c>
      <c r="B51" s="9"/>
      <c r="C51" s="9"/>
      <c r="D51" s="9"/>
      <c r="E51" s="9"/>
      <c r="F51" s="9"/>
      <c r="G51" s="42">
        <f>IF($B$17&gt;H561,($C$58*$G$15)*3%,0)</f>
        <v>0</v>
      </c>
    </row>
    <row r="53" spans="1:7">
      <c r="A53" s="43" t="s">
        <v>16</v>
      </c>
      <c r="B53" s="43"/>
      <c r="C53" s="19">
        <f>G34+G46</f>
        <v>0</v>
      </c>
    </row>
    <row r="54" spans="1:7">
      <c r="A54" s="43" t="s">
        <v>95</v>
      </c>
      <c r="B54" s="45"/>
      <c r="C54" s="18">
        <f>C53*0.1</f>
        <v>0</v>
      </c>
    </row>
    <row r="55" spans="1:7">
      <c r="A55" s="43" t="s">
        <v>96</v>
      </c>
      <c r="B55" s="45"/>
      <c r="C55" s="18">
        <f>IF($G$3=Tables!$B$2,$G$48,0)</f>
        <v>0</v>
      </c>
    </row>
    <row r="56" spans="1:7">
      <c r="A56" s="43" t="s">
        <v>21</v>
      </c>
      <c r="B56" s="43"/>
      <c r="C56" s="19">
        <v>0</v>
      </c>
    </row>
    <row r="57" spans="1:7">
      <c r="A57" s="43" t="s">
        <v>75</v>
      </c>
      <c r="B57" s="43"/>
      <c r="C57" s="19">
        <f>SUM(C53:C55)-C56</f>
        <v>0</v>
      </c>
    </row>
    <row r="58" spans="1:7">
      <c r="A58" s="43" t="s">
        <v>19</v>
      </c>
      <c r="B58" s="43"/>
      <c r="C58" s="41" t="e">
        <f>C57/G15</f>
        <v>#DIV/0!</v>
      </c>
      <c r="D58" s="16" t="s">
        <v>125</v>
      </c>
    </row>
    <row r="59" spans="1:7">
      <c r="A59" s="43" t="s">
        <v>126</v>
      </c>
      <c r="B59" s="43"/>
      <c r="C59" s="14" t="e">
        <f>C58+IF($B$17&gt;H561,(($C$57)*3%)/G15,0)</f>
        <v>#DIV/0!</v>
      </c>
      <c r="D59" s="16" t="s">
        <v>127</v>
      </c>
    </row>
    <row r="60" spans="1:7" ht="6" customHeight="1"/>
    <row r="61" spans="1:7">
      <c r="A61" s="16" t="s">
        <v>128</v>
      </c>
    </row>
    <row r="62" spans="1:7">
      <c r="A62" s="16" t="s">
        <v>129</v>
      </c>
    </row>
    <row r="64" spans="1:7">
      <c r="A64" t="s">
        <v>130</v>
      </c>
      <c r="B64" s="44"/>
      <c r="C64" s="44"/>
      <c r="D64" s="44"/>
      <c r="E64" s="44"/>
      <c r="F64" s="44"/>
      <c r="G64" s="44"/>
    </row>
    <row r="65" spans="1:7">
      <c r="A65" t="s">
        <v>90</v>
      </c>
    </row>
    <row r="66" spans="1:7">
      <c r="B66" s="28"/>
      <c r="C66" s="28"/>
      <c r="D66" s="28"/>
      <c r="E66" s="28"/>
      <c r="F66" s="28"/>
      <c r="G66" s="28"/>
    </row>
  </sheetData>
  <sheetProtection formatCells="0" formatColumns="0" formatRows="0"/>
  <mergeCells count="30">
    <mergeCell ref="B3:C3"/>
    <mergeCell ref="A53:B53"/>
    <mergeCell ref="A54:B54"/>
    <mergeCell ref="B9:C9"/>
    <mergeCell ref="D13:F13"/>
    <mergeCell ref="B5:G5"/>
    <mergeCell ref="B7:G7"/>
    <mergeCell ref="D14:F14"/>
    <mergeCell ref="D15:F15"/>
    <mergeCell ref="A46:F46"/>
    <mergeCell ref="B34:F34"/>
    <mergeCell ref="B33:F33"/>
    <mergeCell ref="B28:F28"/>
    <mergeCell ref="B29:F29"/>
    <mergeCell ref="B30:F30"/>
    <mergeCell ref="B31:F31"/>
    <mergeCell ref="A59:B59"/>
    <mergeCell ref="B64:G64"/>
    <mergeCell ref="A55:B55"/>
    <mergeCell ref="B21:F21"/>
    <mergeCell ref="B22:F22"/>
    <mergeCell ref="A58:B58"/>
    <mergeCell ref="A57:B57"/>
    <mergeCell ref="A56:B56"/>
    <mergeCell ref="B32:F32"/>
    <mergeCell ref="B23:F23"/>
    <mergeCell ref="B24:F24"/>
    <mergeCell ref="B25:F25"/>
    <mergeCell ref="B26:F26"/>
    <mergeCell ref="B27:F27"/>
  </mergeCells>
  <dataValidations count="2">
    <dataValidation type="list" allowBlank="1" showInputMessage="1" showErrorMessage="1" sqref="B3">
      <formula1>COUNTY</formula1>
    </dataValidation>
    <dataValidation type="list" allowBlank="1" showInputMessage="1" showErrorMessage="1" sqref="G3">
      <formula1>Funding_Source</formula1>
    </dataValidation>
  </dataValidations>
  <pageMargins left="0.7" right="0.7" top="0.75" bottom="0.75" header="0.3" footer="0.3"/>
  <pageSetup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16" sqref="D16"/>
    </sheetView>
  </sheetViews>
  <sheetFormatPr defaultRowHeight="15"/>
  <cols>
    <col min="1" max="1" width="25.7109375" bestFit="1" customWidth="1"/>
    <col min="2" max="2" width="15.85546875" bestFit="1" customWidth="1"/>
  </cols>
  <sheetData>
    <row r="1" spans="1:4">
      <c r="A1" s="23" t="s">
        <v>23</v>
      </c>
      <c r="B1" s="26" t="s">
        <v>84</v>
      </c>
      <c r="D1" s="26" t="s">
        <v>105</v>
      </c>
    </row>
    <row r="2" spans="1:4">
      <c r="A2" s="23" t="s">
        <v>24</v>
      </c>
      <c r="B2" s="26" t="s">
        <v>83</v>
      </c>
      <c r="D2" s="37">
        <f>Worksheet!C53*8%</f>
        <v>0</v>
      </c>
    </row>
    <row r="3" spans="1:4">
      <c r="A3" s="23" t="s">
        <v>25</v>
      </c>
      <c r="B3" s="26" t="s">
        <v>97</v>
      </c>
    </row>
    <row r="4" spans="1:4">
      <c r="A4" s="23" t="s">
        <v>26</v>
      </c>
      <c r="B4" s="26" t="s">
        <v>98</v>
      </c>
    </row>
    <row r="5" spans="1:4">
      <c r="A5" s="23" t="s">
        <v>27</v>
      </c>
    </row>
    <row r="6" spans="1:4">
      <c r="A6" s="23" t="s">
        <v>28</v>
      </c>
    </row>
    <row r="7" spans="1:4">
      <c r="A7" s="23" t="s">
        <v>29</v>
      </c>
    </row>
    <row r="8" spans="1:4">
      <c r="A8" s="23" t="s">
        <v>30</v>
      </c>
    </row>
    <row r="9" spans="1:4">
      <c r="A9" s="23" t="s">
        <v>31</v>
      </c>
    </row>
    <row r="10" spans="1:4">
      <c r="A10" s="23" t="s">
        <v>32</v>
      </c>
    </row>
    <row r="11" spans="1:4">
      <c r="A11" s="23" t="s">
        <v>33</v>
      </c>
    </row>
    <row r="12" spans="1:4">
      <c r="A12" s="23" t="s">
        <v>34</v>
      </c>
    </row>
    <row r="13" spans="1:4">
      <c r="A13" s="23" t="s">
        <v>35</v>
      </c>
    </row>
    <row r="14" spans="1:4">
      <c r="A14" s="23" t="s">
        <v>36</v>
      </c>
    </row>
    <row r="15" spans="1:4">
      <c r="A15" s="23" t="s">
        <v>37</v>
      </c>
    </row>
    <row r="16" spans="1:4">
      <c r="A16" s="23" t="s">
        <v>38</v>
      </c>
    </row>
    <row r="17" spans="1:1">
      <c r="A17" s="23" t="s">
        <v>39</v>
      </c>
    </row>
    <row r="18" spans="1:1">
      <c r="A18" s="23" t="s">
        <v>40</v>
      </c>
    </row>
    <row r="19" spans="1:1">
      <c r="A19" s="23" t="s">
        <v>41</v>
      </c>
    </row>
    <row r="20" spans="1:1">
      <c r="A20" s="23" t="s">
        <v>42</v>
      </c>
    </row>
    <row r="21" spans="1:1">
      <c r="A21" s="23" t="s">
        <v>43</v>
      </c>
    </row>
    <row r="22" spans="1:1">
      <c r="A22" s="23" t="s">
        <v>44</v>
      </c>
    </row>
    <row r="23" spans="1:1">
      <c r="A23" s="23" t="s">
        <v>45</v>
      </c>
    </row>
    <row r="24" spans="1:1">
      <c r="A24" s="23" t="s">
        <v>46</v>
      </c>
    </row>
    <row r="25" spans="1:1">
      <c r="A25" s="23" t="s">
        <v>47</v>
      </c>
    </row>
    <row r="26" spans="1:1">
      <c r="A26" s="23" t="s">
        <v>59</v>
      </c>
    </row>
    <row r="27" spans="1:1">
      <c r="A27" s="23" t="s">
        <v>60</v>
      </c>
    </row>
    <row r="28" spans="1:1">
      <c r="A28" s="23" t="s">
        <v>48</v>
      </c>
    </row>
    <row r="29" spans="1:1">
      <c r="A29" s="23" t="s">
        <v>49</v>
      </c>
    </row>
    <row r="30" spans="1:1">
      <c r="A30" s="23" t="s">
        <v>50</v>
      </c>
    </row>
    <row r="31" spans="1:1">
      <c r="A31" s="23" t="s">
        <v>61</v>
      </c>
    </row>
    <row r="32" spans="1:1">
      <c r="A32" s="23" t="s">
        <v>62</v>
      </c>
    </row>
    <row r="33" spans="1:1">
      <c r="A33" s="23" t="s">
        <v>63</v>
      </c>
    </row>
    <row r="34" spans="1:1">
      <c r="A34" s="23" t="s">
        <v>51</v>
      </c>
    </row>
    <row r="35" spans="1:1">
      <c r="A35" s="23" t="s">
        <v>52</v>
      </c>
    </row>
    <row r="36" spans="1:1">
      <c r="A36" s="23" t="s">
        <v>53</v>
      </c>
    </row>
    <row r="37" spans="1:1">
      <c r="A37" s="23" t="s">
        <v>54</v>
      </c>
    </row>
    <row r="38" spans="1:1">
      <c r="A38" s="23" t="s">
        <v>55</v>
      </c>
    </row>
    <row r="39" spans="1:1">
      <c r="A39" s="23" t="s">
        <v>64</v>
      </c>
    </row>
    <row r="40" spans="1:1">
      <c r="A40" s="23" t="s">
        <v>56</v>
      </c>
    </row>
    <row r="41" spans="1:1">
      <c r="A41" s="23" t="s">
        <v>57</v>
      </c>
    </row>
    <row r="42" spans="1:1">
      <c r="A42" s="35" t="s">
        <v>99</v>
      </c>
    </row>
    <row r="43" spans="1:1">
      <c r="A43" s="35" t="s">
        <v>100</v>
      </c>
    </row>
    <row r="44" spans="1:1">
      <c r="A44" s="35" t="s">
        <v>101</v>
      </c>
    </row>
    <row r="45" spans="1:1">
      <c r="A45" s="35" t="s">
        <v>102</v>
      </c>
    </row>
    <row r="46" spans="1:1">
      <c r="A46" s="35" t="s">
        <v>103</v>
      </c>
    </row>
    <row r="47" spans="1:1">
      <c r="A47" s="35" t="s">
        <v>17</v>
      </c>
    </row>
  </sheetData>
  <dataValidations count="1">
    <dataValidation type="list" allowBlank="1" showInputMessage="1" showErrorMessage="1" sqref="A2:A41">
      <formula1>COUNTY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Worksheet</vt:lpstr>
      <vt:lpstr>Tables</vt:lpstr>
      <vt:lpstr>COUNTY</vt:lpstr>
      <vt:lpstr>Funding_Source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Gillis</dc:creator>
  <cp:lastModifiedBy>Gillis, Tiffany</cp:lastModifiedBy>
  <cp:lastPrinted>2014-04-01T19:33:25Z</cp:lastPrinted>
  <dcterms:created xsi:type="dcterms:W3CDTF">2013-10-25T15:28:18Z</dcterms:created>
  <dcterms:modified xsi:type="dcterms:W3CDTF">2020-01-03T19:39:34Z</dcterms:modified>
</cp:coreProperties>
</file>